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tabRatio="433" activeTab="0"/>
  </bookViews>
  <sheets>
    <sheet name="四技日間部102" sheetId="1" r:id="rId1"/>
  </sheets>
  <definedNames>
    <definedName name="_xlnm.Print_Area" localSheetId="0">'四技日間部102'!$A$1:$Y$47</definedName>
  </definedNames>
  <calcPr fullCalcOnLoad="1"/>
</workbook>
</file>

<file path=xl/sharedStrings.xml><?xml version="1.0" encoding="utf-8"?>
<sst xmlns="http://schemas.openxmlformats.org/spreadsheetml/2006/main" count="201" uniqueCount="145">
  <si>
    <t>時數</t>
  </si>
  <si>
    <t>學分</t>
  </si>
  <si>
    <t>通識必修(1)</t>
  </si>
  <si>
    <t>國文核心課程</t>
  </si>
  <si>
    <t>熱傳學</t>
  </si>
  <si>
    <t>新興製造技術</t>
  </si>
  <si>
    <t>製造學與程序規劃</t>
  </si>
  <si>
    <t>電機學</t>
  </si>
  <si>
    <t>必修科目合計</t>
  </si>
  <si>
    <t>預定選修合計</t>
  </si>
  <si>
    <t>修習科目合計</t>
  </si>
  <si>
    <t>學分數：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</si>
  <si>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</si>
  <si>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</si>
  <si>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</si>
  <si>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</si>
  <si>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</si>
  <si>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</si>
  <si>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</si>
  <si>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</si>
  <si>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</si>
  <si>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</si>
  <si>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</si>
  <si>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</si>
  <si>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</si>
  <si>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微積分</t>
  </si>
  <si>
    <t>工程製圖</t>
  </si>
  <si>
    <t>通識</t>
  </si>
  <si>
    <t xml:space="preserve"> </t>
  </si>
  <si>
    <t>註2:選修學分科目得調整開課學期。</t>
  </si>
  <si>
    <t>修別</t>
  </si>
  <si>
    <t>科目名稱</t>
  </si>
  <si>
    <t>代碼</t>
  </si>
  <si>
    <t>學分</t>
  </si>
  <si>
    <t>必修科目</t>
  </si>
  <si>
    <t>選修科目</t>
  </si>
  <si>
    <t>科目修別及代碼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</si>
  <si>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</si>
  <si>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</si>
  <si>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</si>
  <si>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</si>
  <si>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</si>
  <si>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</si>
  <si>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</si>
  <si>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(含勞作教育)</t>
  </si>
  <si>
    <t>系別：機械工程系</t>
  </si>
  <si>
    <t>上學期</t>
  </si>
  <si>
    <t>下學期</t>
  </si>
  <si>
    <t>勞作教育</t>
  </si>
  <si>
    <t>體育</t>
  </si>
  <si>
    <t>工程材料與實驗</t>
  </si>
  <si>
    <t>(含通識選修1學分)</t>
  </si>
  <si>
    <t>軍訓</t>
  </si>
  <si>
    <t>制別：四技(日間部)</t>
  </si>
  <si>
    <t>機械概論與應用</t>
  </si>
  <si>
    <t>工程計算機程式</t>
  </si>
  <si>
    <t>電腦軟體應用</t>
  </si>
  <si>
    <t>工程力學</t>
  </si>
  <si>
    <t>註4:◎為專技實務課程，至少需修得其中一門課程之學分。 註5:必須通過本校與本系畢業門檻始得畢業    註6:軍訓不列入畢業學分。</t>
  </si>
  <si>
    <t>註3:勞作教育為必修課(每學期0學分1小時，須修滿二學年)，但不列入畢業學分。</t>
  </si>
  <si>
    <t>29/29</t>
  </si>
  <si>
    <t>計算機概論</t>
  </si>
  <si>
    <t>工程數學</t>
  </si>
  <si>
    <t>機械工程實驗</t>
  </si>
  <si>
    <t>英文核心課程</t>
  </si>
  <si>
    <t>預定選修合計</t>
  </si>
  <si>
    <t>大漢技術學院   102  學年度入學新生課程標準表</t>
  </si>
  <si>
    <t>機械材料</t>
  </si>
  <si>
    <t>第一學年(102年9月~103年6月)</t>
  </si>
  <si>
    <t>第二學年(103年9月~104年6月)</t>
  </si>
  <si>
    <t>第三學年(104年9月~105年6月)</t>
  </si>
  <si>
    <t>第四學年(105年9月~106年6月)</t>
  </si>
  <si>
    <t>電腦輔助製圖</t>
  </si>
  <si>
    <t>感測系統與實習</t>
  </si>
  <si>
    <t>精密量測與實習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</si>
  <si>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必修48學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專業選修49學分(至多承認外系專業課程8學分，不含重補修必修科目、軍訓及通識課程)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</si>
  <si>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勞作教育</t>
  </si>
  <si>
    <t>英文發展課程</t>
  </si>
  <si>
    <t>校外實習</t>
  </si>
  <si>
    <t>自然科學群</t>
  </si>
  <si>
    <t>國文發展課程</t>
  </si>
  <si>
    <t>體育</t>
  </si>
  <si>
    <t>機械設計</t>
  </si>
  <si>
    <t>社會學群(ㄧ)</t>
  </si>
  <si>
    <t>實務專題</t>
  </si>
  <si>
    <t>藝術學群(ㄧ)</t>
  </si>
  <si>
    <t>材料力學</t>
  </si>
  <si>
    <t>社會學群(二)</t>
  </si>
  <si>
    <t>藝術學群(二)</t>
  </si>
  <si>
    <t>數控工具機實習</t>
  </si>
  <si>
    <t xml:space="preserve"> </t>
  </si>
  <si>
    <t xml:space="preserve"> </t>
  </si>
  <si>
    <t>必修科目合計</t>
  </si>
  <si>
    <t>通識選修</t>
  </si>
  <si>
    <t>自動控制與實習</t>
  </si>
  <si>
    <t>氣液壓學與實習</t>
  </si>
  <si>
    <t>電機實驗</t>
  </si>
  <si>
    <t>電腦輔助設計</t>
  </si>
  <si>
    <t>機械精度檢測技術</t>
  </si>
  <si>
    <t>工廠管理與安全衛生</t>
  </si>
  <si>
    <t>模具學與夾治具</t>
  </si>
  <si>
    <t>熱力學</t>
  </si>
  <si>
    <t>◎數控工具機專技實務</t>
  </si>
  <si>
    <t>有限元素分析概論</t>
  </si>
  <si>
    <t>品質管制</t>
  </si>
  <si>
    <t>◎油壓控制專技實務</t>
  </si>
  <si>
    <t>3D電腦繪圖</t>
  </si>
  <si>
    <t>振動學</t>
  </si>
  <si>
    <t>精密石材構件應用技術</t>
  </si>
  <si>
    <t>機電整合實習</t>
  </si>
  <si>
    <t>精密石材構件製作與量測</t>
  </si>
  <si>
    <t>電子電路學</t>
  </si>
  <si>
    <t>◎氣壓控制專技實務</t>
  </si>
  <si>
    <t>精密花崗岩氣浮機台組裝與檢測</t>
  </si>
  <si>
    <t>◎3D電腦製圖專技實務</t>
  </si>
  <si>
    <t>車輛動力學</t>
  </si>
  <si>
    <t>精密機械與儀器</t>
  </si>
  <si>
    <t>光機與光電系統</t>
  </si>
  <si>
    <t>車輛電子</t>
  </si>
  <si>
    <t>塑膠模具技術</t>
  </si>
  <si>
    <t>可程式控制器</t>
  </si>
  <si>
    <t>機械設計實務</t>
  </si>
  <si>
    <t>非傳統加工實習</t>
  </si>
  <si>
    <t>◎電腦輔助製圖專技實務</t>
  </si>
  <si>
    <t>半導體製程概論</t>
  </si>
  <si>
    <t>有限元素分析實務</t>
  </si>
  <si>
    <t>綜合加工實習</t>
  </si>
  <si>
    <t>塑性加工學</t>
  </si>
  <si>
    <t>微機電系統概論</t>
  </si>
  <si>
    <t>石材加工概論</t>
  </si>
  <si>
    <t>熱處理</t>
  </si>
  <si>
    <t>電子電路實習</t>
  </si>
  <si>
    <t>精密加工技術概論</t>
  </si>
  <si>
    <t>業界實務習作</t>
  </si>
  <si>
    <t>機動學</t>
  </si>
  <si>
    <t>流體力學</t>
  </si>
  <si>
    <t>機電整合專技實務</t>
  </si>
  <si>
    <t>46/46</t>
  </si>
  <si>
    <t>75/75</t>
  </si>
  <si>
    <t>51/51</t>
  </si>
  <si>
    <t>53/53</t>
  </si>
  <si>
    <r>
      <t>工廠實習</t>
    </r>
  </si>
  <si>
    <t>校外實習個案研討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</si>
  <si>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</si>
  <si>
    <t>128/188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</si>
</sst>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8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4" fontId="14" fillId="0" borderId="19" xfId="0" applyNumberFormat="1" applyFont="1" applyFill="1" applyBorder="1" applyAlignment="1">
      <alignment horizontal="center" vertical="center"/>
    </xf>
    <xf numFmtId="184" fontId="14" fillId="0" borderId="22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81" fontId="18" fillId="0" borderId="3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left" vertical="center" shrinkToFi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20" fillId="0" borderId="40" xfId="0" applyFont="1" applyFill="1" applyBorder="1" applyAlignment="1">
      <alignment horizontal="left" vertical="center" shrinkToFit="1"/>
    </xf>
    <xf numFmtId="0" fontId="20" fillId="0" borderId="41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shrinkToFit="1"/>
    </xf>
    <xf numFmtId="0" fontId="18" fillId="0" borderId="4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textRotation="255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textRotation="255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center" vertical="center" textRotation="255"/>
    </xf>
    <xf numFmtId="0" fontId="13" fillId="0" borderId="52" xfId="0" applyFont="1" applyFill="1" applyBorder="1" applyAlignment="1">
      <alignment horizontal="center" vertical="center" textRotation="255"/>
    </xf>
    <xf numFmtId="0" fontId="19" fillId="0" borderId="4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zoomScale="80" zoomScaleNormal="80" zoomScaleSheetLayoutView="90" zoomScalePageLayoutView="0" workbookViewId="0" topLeftCell="A1">
      <selection activeCell="W10" sqref="W10"/>
    </sheetView>
  </sheetViews>
  <sheetFormatPr defaultColWidth="9.00390625" defaultRowHeight="16.5"/>
  <cols>
    <col min="1" max="1" width="5.50390625" style="13" customWidth="1"/>
    <col min="2" max="2" width="17.875" style="13" customWidth="1"/>
    <col min="3" max="3" width="4.375" style="13" customWidth="1"/>
    <col min="4" max="7" width="4.625" style="13" customWidth="1"/>
    <col min="8" max="8" width="20.00390625" style="13" customWidth="1"/>
    <col min="9" max="10" width="4.25390625" style="13" customWidth="1"/>
    <col min="11" max="11" width="4.50390625" style="13" customWidth="1"/>
    <col min="12" max="13" width="4.25390625" style="13" customWidth="1"/>
    <col min="14" max="14" width="21.375" style="13" customWidth="1"/>
    <col min="15" max="15" width="4.50390625" style="13" customWidth="1"/>
    <col min="16" max="16" width="4.375" style="13" customWidth="1"/>
    <col min="17" max="17" width="4.25390625" style="13" customWidth="1"/>
    <col min="18" max="19" width="4.125" style="13" customWidth="1"/>
    <col min="20" max="20" width="22.75390625" style="13" customWidth="1"/>
    <col min="21" max="21" width="4.125" style="13" customWidth="1"/>
    <col min="22" max="23" width="4.25390625" style="13" customWidth="1"/>
    <col min="24" max="24" width="4.125" style="13" customWidth="1"/>
    <col min="25" max="25" width="4.125" style="33" customWidth="1"/>
    <col min="26" max="26" width="3.125" style="13" customWidth="1"/>
    <col min="27" max="30" width="7.75390625" style="11" customWidth="1"/>
    <col min="31" max="33" width="9.00390625" style="11" customWidth="1"/>
    <col min="34" max="16384" width="9.00390625" style="13" customWidth="1"/>
  </cols>
  <sheetData>
    <row r="1" spans="1:33" s="9" customFormat="1" ht="28.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8"/>
      <c r="AA1" s="8"/>
      <c r="AB1" s="8"/>
      <c r="AC1" s="8"/>
      <c r="AD1" s="8"/>
      <c r="AE1" s="8"/>
      <c r="AF1" s="8"/>
      <c r="AG1" s="8"/>
    </row>
    <row r="2" spans="1:33" s="12" customFormat="1" ht="51.75" customHeight="1" thickBot="1">
      <c r="A2" s="95" t="s">
        <v>45</v>
      </c>
      <c r="B2" s="95"/>
      <c r="C2" s="95"/>
      <c r="D2" s="95"/>
      <c r="E2" s="95"/>
      <c r="F2" s="95"/>
      <c r="G2" s="95"/>
      <c r="H2" s="95" t="s">
        <v>53</v>
      </c>
      <c r="I2" s="95"/>
      <c r="J2" s="95"/>
      <c r="K2" s="95"/>
      <c r="L2" s="95"/>
      <c r="M2" s="95"/>
      <c r="N2" s="10"/>
      <c r="O2" s="92" t="s">
        <v>143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11"/>
      <c r="AA2" s="11"/>
      <c r="AB2" s="11"/>
      <c r="AC2" s="11"/>
      <c r="AD2" s="11"/>
      <c r="AE2" s="11"/>
      <c r="AF2" s="11"/>
      <c r="AG2" s="11"/>
    </row>
    <row r="3" spans="1:33" s="60" customFormat="1" ht="16.5" customHeight="1">
      <c r="A3" s="96" t="s">
        <v>30</v>
      </c>
      <c r="B3" s="90" t="s">
        <v>68</v>
      </c>
      <c r="C3" s="86"/>
      <c r="D3" s="86" t="s">
        <v>46</v>
      </c>
      <c r="E3" s="86"/>
      <c r="F3" s="86" t="s">
        <v>47</v>
      </c>
      <c r="G3" s="87"/>
      <c r="H3" s="98" t="s">
        <v>69</v>
      </c>
      <c r="I3" s="91"/>
      <c r="J3" s="86" t="s">
        <v>46</v>
      </c>
      <c r="K3" s="86"/>
      <c r="L3" s="86" t="s">
        <v>47</v>
      </c>
      <c r="M3" s="87"/>
      <c r="N3" s="90" t="s">
        <v>70</v>
      </c>
      <c r="O3" s="86"/>
      <c r="P3" s="86" t="s">
        <v>46</v>
      </c>
      <c r="Q3" s="86"/>
      <c r="R3" s="86" t="s">
        <v>47</v>
      </c>
      <c r="S3" s="87"/>
      <c r="T3" s="91" t="s">
        <v>71</v>
      </c>
      <c r="U3" s="86"/>
      <c r="V3" s="86" t="s">
        <v>46</v>
      </c>
      <c r="W3" s="86"/>
      <c r="X3" s="86" t="s">
        <v>47</v>
      </c>
      <c r="Y3" s="87"/>
      <c r="AA3" s="34"/>
      <c r="AB3" s="14" t="s">
        <v>11</v>
      </c>
      <c r="AC3" s="15"/>
      <c r="AD3" s="15"/>
      <c r="AE3" s="15"/>
      <c r="AF3" s="15"/>
      <c r="AG3" s="34"/>
    </row>
    <row r="4" spans="1:33" s="60" customFormat="1" ht="17.25" thickBot="1">
      <c r="A4" s="97"/>
      <c r="B4" s="42" t="s">
        <v>31</v>
      </c>
      <c r="C4" s="43" t="s">
        <v>32</v>
      </c>
      <c r="D4" s="43" t="s">
        <v>33</v>
      </c>
      <c r="E4" s="43" t="s">
        <v>0</v>
      </c>
      <c r="F4" s="43" t="s">
        <v>1</v>
      </c>
      <c r="G4" s="44" t="s">
        <v>0</v>
      </c>
      <c r="H4" s="42" t="s">
        <v>31</v>
      </c>
      <c r="I4" s="43" t="s">
        <v>32</v>
      </c>
      <c r="J4" s="43" t="s">
        <v>1</v>
      </c>
      <c r="K4" s="43" t="s">
        <v>0</v>
      </c>
      <c r="L4" s="43" t="s">
        <v>1</v>
      </c>
      <c r="M4" s="44" t="s">
        <v>0</v>
      </c>
      <c r="N4" s="42" t="s">
        <v>31</v>
      </c>
      <c r="O4" s="43" t="s">
        <v>32</v>
      </c>
      <c r="P4" s="43" t="s">
        <v>1</v>
      </c>
      <c r="Q4" s="43" t="s">
        <v>0</v>
      </c>
      <c r="R4" s="43" t="s">
        <v>1</v>
      </c>
      <c r="S4" s="44" t="s">
        <v>0</v>
      </c>
      <c r="T4" s="45" t="s">
        <v>31</v>
      </c>
      <c r="U4" s="43" t="s">
        <v>32</v>
      </c>
      <c r="V4" s="43" t="s">
        <v>1</v>
      </c>
      <c r="W4" s="43" t="s">
        <v>0</v>
      </c>
      <c r="X4" s="43" t="s">
        <v>1</v>
      </c>
      <c r="Y4" s="44" t="s">
        <v>0</v>
      </c>
      <c r="AA4" s="34"/>
      <c r="AB4" s="16" t="s">
        <v>12</v>
      </c>
      <c r="AC4" s="14" t="s">
        <v>27</v>
      </c>
      <c r="AD4" s="14" t="s">
        <v>13</v>
      </c>
      <c r="AE4" s="14" t="s">
        <v>14</v>
      </c>
      <c r="AF4" s="16"/>
      <c r="AG4" s="34"/>
    </row>
    <row r="5" spans="1:33" s="60" customFormat="1" ht="16.5" customHeight="1" thickTop="1">
      <c r="A5" s="82" t="s">
        <v>34</v>
      </c>
      <c r="B5" s="63" t="s">
        <v>48</v>
      </c>
      <c r="C5" s="7">
        <v>0</v>
      </c>
      <c r="D5" s="7">
        <v>0</v>
      </c>
      <c r="E5" s="7">
        <v>1</v>
      </c>
      <c r="F5" s="7">
        <v>0</v>
      </c>
      <c r="G5" s="17">
        <v>1</v>
      </c>
      <c r="H5" s="63" t="s">
        <v>76</v>
      </c>
      <c r="I5" s="7">
        <v>0</v>
      </c>
      <c r="J5" s="7">
        <v>0</v>
      </c>
      <c r="K5" s="7">
        <v>1</v>
      </c>
      <c r="L5" s="7">
        <v>0</v>
      </c>
      <c r="M5" s="17">
        <v>1</v>
      </c>
      <c r="N5" s="50" t="s">
        <v>77</v>
      </c>
      <c r="O5" s="3">
        <v>1</v>
      </c>
      <c r="P5" s="3"/>
      <c r="Q5" s="3"/>
      <c r="R5" s="4">
        <v>2</v>
      </c>
      <c r="S5" s="5">
        <v>2</v>
      </c>
      <c r="T5" s="2" t="s">
        <v>78</v>
      </c>
      <c r="U5" s="3">
        <v>2</v>
      </c>
      <c r="V5" s="3">
        <v>10</v>
      </c>
      <c r="W5" s="3">
        <v>40</v>
      </c>
      <c r="X5" s="4">
        <v>10</v>
      </c>
      <c r="Y5" s="5">
        <v>40</v>
      </c>
      <c r="AA5" s="34"/>
      <c r="AB5" s="18" t="s">
        <v>15</v>
      </c>
      <c r="AC5" s="19">
        <f>SUMIF($C$5:$C$18,"=1",$F$5:$F$18)</f>
        <v>7</v>
      </c>
      <c r="AD5" s="19">
        <f>SUMIF($C$5:$C$18,"=2",$D$5:$D$18)</f>
        <v>9</v>
      </c>
      <c r="AE5" s="20">
        <f>D40</f>
        <v>6</v>
      </c>
      <c r="AF5" s="16">
        <f aca="true" t="shared" si="0" ref="AF5:AF12">AC5+AD5+AE5</f>
        <v>22</v>
      </c>
      <c r="AG5" s="34"/>
    </row>
    <row r="6" spans="1:33" s="60" customFormat="1" ht="16.5" customHeight="1">
      <c r="A6" s="82"/>
      <c r="B6" s="50" t="s">
        <v>49</v>
      </c>
      <c r="C6" s="3">
        <v>1</v>
      </c>
      <c r="D6" s="3">
        <v>2</v>
      </c>
      <c r="E6" s="3">
        <v>2</v>
      </c>
      <c r="F6" s="3">
        <v>2</v>
      </c>
      <c r="G6" s="5">
        <v>2</v>
      </c>
      <c r="H6" s="50" t="s">
        <v>79</v>
      </c>
      <c r="I6" s="3">
        <v>1</v>
      </c>
      <c r="J6" s="3">
        <v>1</v>
      </c>
      <c r="K6" s="3">
        <v>1</v>
      </c>
      <c r="L6" s="3">
        <v>1</v>
      </c>
      <c r="M6" s="5">
        <v>1</v>
      </c>
      <c r="N6" s="50" t="s">
        <v>80</v>
      </c>
      <c r="O6" s="3">
        <v>1</v>
      </c>
      <c r="P6" s="3">
        <v>1</v>
      </c>
      <c r="Q6" s="3">
        <v>1</v>
      </c>
      <c r="R6" s="4"/>
      <c r="S6" s="5"/>
      <c r="T6" s="2"/>
      <c r="U6" s="3"/>
      <c r="V6" s="3"/>
      <c r="W6" s="3"/>
      <c r="X6" s="4"/>
      <c r="Y6" s="5"/>
      <c r="AA6" s="34"/>
      <c r="AB6" s="21" t="s">
        <v>16</v>
      </c>
      <c r="AC6" s="22">
        <f>SUMIF($C$5:$C$18,"=1",$F$5:$F$18)</f>
        <v>7</v>
      </c>
      <c r="AD6" s="22">
        <f>SUMIF($C$5:$C$18,"=2",$F$5:$F$18)</f>
        <v>7</v>
      </c>
      <c r="AE6" s="23">
        <f>F40</f>
        <v>5</v>
      </c>
      <c r="AF6" s="16">
        <f t="shared" si="0"/>
        <v>19</v>
      </c>
      <c r="AG6" s="34"/>
    </row>
    <row r="7" spans="1:33" s="60" customFormat="1" ht="16.5">
      <c r="A7" s="82"/>
      <c r="B7" s="50" t="s">
        <v>3</v>
      </c>
      <c r="C7" s="3">
        <v>1</v>
      </c>
      <c r="D7" s="3">
        <v>3</v>
      </c>
      <c r="E7" s="3">
        <v>3</v>
      </c>
      <c r="F7" s="3">
        <v>3</v>
      </c>
      <c r="G7" s="5">
        <v>3</v>
      </c>
      <c r="H7" s="50" t="s">
        <v>81</v>
      </c>
      <c r="I7" s="3">
        <v>1</v>
      </c>
      <c r="J7" s="3">
        <v>2</v>
      </c>
      <c r="K7" s="3">
        <v>2</v>
      </c>
      <c r="L7" s="3">
        <v>2</v>
      </c>
      <c r="M7" s="5">
        <v>2</v>
      </c>
      <c r="N7" s="2" t="s">
        <v>82</v>
      </c>
      <c r="O7" s="3">
        <v>2</v>
      </c>
      <c r="P7" s="3">
        <v>3</v>
      </c>
      <c r="Q7" s="3">
        <v>3</v>
      </c>
      <c r="R7" s="4"/>
      <c r="S7" s="5"/>
      <c r="T7" s="2"/>
      <c r="U7" s="3"/>
      <c r="V7" s="3"/>
      <c r="W7" s="3"/>
      <c r="X7" s="4"/>
      <c r="Y7" s="5"/>
      <c r="AA7" s="34"/>
      <c r="AB7" s="21" t="s">
        <v>17</v>
      </c>
      <c r="AC7" s="22">
        <f>SUMIF($I$5:$I$18,"=1",$J$5:$J$18)</f>
        <v>6</v>
      </c>
      <c r="AD7" s="22">
        <f>SUMIF($I$5:$I$18,"=2",$J$5:$J$18)</f>
        <v>3</v>
      </c>
      <c r="AE7" s="23">
        <f>J40</f>
        <v>13</v>
      </c>
      <c r="AF7" s="16">
        <f t="shared" si="0"/>
        <v>22</v>
      </c>
      <c r="AG7" s="34"/>
    </row>
    <row r="8" spans="1:33" s="60" customFormat="1" ht="16.5">
      <c r="A8" s="82"/>
      <c r="B8" s="50" t="s">
        <v>64</v>
      </c>
      <c r="C8" s="3">
        <v>1</v>
      </c>
      <c r="D8" s="3">
        <v>2</v>
      </c>
      <c r="E8" s="3">
        <v>2</v>
      </c>
      <c r="F8" s="3">
        <v>2</v>
      </c>
      <c r="G8" s="5">
        <v>2</v>
      </c>
      <c r="H8" s="50" t="s">
        <v>83</v>
      </c>
      <c r="I8" s="3">
        <v>1</v>
      </c>
      <c r="J8" s="3">
        <v>2</v>
      </c>
      <c r="K8" s="3">
        <v>2</v>
      </c>
      <c r="L8" s="3"/>
      <c r="M8" s="5"/>
      <c r="N8" s="2" t="s">
        <v>84</v>
      </c>
      <c r="O8" s="3">
        <v>2</v>
      </c>
      <c r="P8" s="3"/>
      <c r="Q8" s="3"/>
      <c r="R8" s="4">
        <v>1</v>
      </c>
      <c r="S8" s="5">
        <v>1</v>
      </c>
      <c r="T8" s="2"/>
      <c r="U8" s="3"/>
      <c r="V8" s="3"/>
      <c r="W8" s="3"/>
      <c r="X8" s="4"/>
      <c r="Y8" s="5"/>
      <c r="AA8" s="34"/>
      <c r="AB8" s="21" t="s">
        <v>18</v>
      </c>
      <c r="AC8" s="22">
        <f>SUMIF($I$5:$I$18,"=1",$L$5:$L$18)</f>
        <v>6</v>
      </c>
      <c r="AD8" s="22">
        <f>SUMIF($I$5:$I$18,"=2",$L$5:$L$18)</f>
        <v>3</v>
      </c>
      <c r="AE8" s="23">
        <f>L40</f>
        <v>9</v>
      </c>
      <c r="AF8" s="16">
        <f t="shared" si="0"/>
        <v>18</v>
      </c>
      <c r="AG8" s="34" t="s">
        <v>51</v>
      </c>
    </row>
    <row r="9" spans="1:33" s="60" customFormat="1" ht="16.5">
      <c r="A9" s="82"/>
      <c r="B9" s="2" t="s">
        <v>25</v>
      </c>
      <c r="C9" s="3">
        <v>2</v>
      </c>
      <c r="D9" s="3">
        <v>2</v>
      </c>
      <c r="E9" s="3">
        <v>2</v>
      </c>
      <c r="F9" s="3">
        <v>2</v>
      </c>
      <c r="G9" s="5">
        <v>2</v>
      </c>
      <c r="H9" s="50" t="s">
        <v>85</v>
      </c>
      <c r="I9" s="3">
        <v>1</v>
      </c>
      <c r="J9" s="3">
        <v>1</v>
      </c>
      <c r="K9" s="3">
        <v>1</v>
      </c>
      <c r="L9" s="3"/>
      <c r="M9" s="5"/>
      <c r="N9" s="2"/>
      <c r="O9" s="3"/>
      <c r="P9" s="3"/>
      <c r="Q9" s="3"/>
      <c r="R9" s="4"/>
      <c r="S9" s="5"/>
      <c r="T9" s="2"/>
      <c r="U9" s="3"/>
      <c r="V9" s="3"/>
      <c r="W9" s="3"/>
      <c r="X9" s="4"/>
      <c r="Y9" s="5"/>
      <c r="AA9" s="34"/>
      <c r="AB9" s="21" t="s">
        <v>19</v>
      </c>
      <c r="AC9" s="22">
        <f>SUMIF($O$5:$O$18,"=1",$P$5:$P$18)</f>
        <v>1</v>
      </c>
      <c r="AD9" s="22">
        <f>SUMIF($O$5:$O$18,"=2",$P$5:$P$18)</f>
        <v>3</v>
      </c>
      <c r="AE9" s="23">
        <f>P40</f>
        <v>8</v>
      </c>
      <c r="AF9" s="16">
        <f t="shared" si="0"/>
        <v>12</v>
      </c>
      <c r="AG9" s="34" t="s">
        <v>51</v>
      </c>
    </row>
    <row r="10" spans="1:33" s="60" customFormat="1" ht="16.5">
      <c r="A10" s="82"/>
      <c r="B10" s="2" t="s">
        <v>141</v>
      </c>
      <c r="C10" s="3">
        <v>2</v>
      </c>
      <c r="D10" s="3">
        <v>3</v>
      </c>
      <c r="E10" s="3">
        <v>3</v>
      </c>
      <c r="F10" s="24"/>
      <c r="G10" s="25"/>
      <c r="H10" s="2" t="s">
        <v>86</v>
      </c>
      <c r="I10" s="3">
        <v>2</v>
      </c>
      <c r="J10" s="3">
        <v>3</v>
      </c>
      <c r="K10" s="3">
        <v>3</v>
      </c>
      <c r="L10" s="4"/>
      <c r="M10" s="5"/>
      <c r="N10" s="2"/>
      <c r="O10" s="3"/>
      <c r="P10" s="3"/>
      <c r="Q10" s="3"/>
      <c r="R10" s="4"/>
      <c r="S10" s="5"/>
      <c r="T10" s="2"/>
      <c r="U10" s="3"/>
      <c r="V10" s="3"/>
      <c r="W10" s="3"/>
      <c r="X10" s="4"/>
      <c r="Y10" s="5"/>
      <c r="AA10" s="34"/>
      <c r="AB10" s="21" t="s">
        <v>20</v>
      </c>
      <c r="AC10" s="22">
        <f>SUMIF($O$5:$O$18,"=1",$R$5:$R$18)</f>
        <v>2</v>
      </c>
      <c r="AD10" s="22">
        <f>SUMIF($O$5:$O$18,"=2",$R$5:$R$18)</f>
        <v>1</v>
      </c>
      <c r="AE10" s="23">
        <f>R40</f>
        <v>8</v>
      </c>
      <c r="AF10" s="16">
        <f t="shared" si="0"/>
        <v>11</v>
      </c>
      <c r="AG10" s="34"/>
    </row>
    <row r="11" spans="1:33" s="60" customFormat="1" ht="16.5">
      <c r="A11" s="82"/>
      <c r="B11" s="2" t="s">
        <v>6</v>
      </c>
      <c r="C11" s="3">
        <v>2</v>
      </c>
      <c r="D11" s="3">
        <v>2</v>
      </c>
      <c r="E11" s="3">
        <v>2</v>
      </c>
      <c r="F11" s="4"/>
      <c r="G11" s="5"/>
      <c r="H11" s="64" t="s">
        <v>87</v>
      </c>
      <c r="I11" s="53">
        <v>1</v>
      </c>
      <c r="J11" s="53"/>
      <c r="K11" s="53"/>
      <c r="L11" s="65">
        <v>2</v>
      </c>
      <c r="M11" s="66">
        <v>2</v>
      </c>
      <c r="N11" s="2"/>
      <c r="O11" s="3"/>
      <c r="P11" s="3"/>
      <c r="Q11" s="3"/>
      <c r="R11" s="4"/>
      <c r="S11" s="5"/>
      <c r="T11" s="2"/>
      <c r="U11" s="3"/>
      <c r="V11" s="3"/>
      <c r="W11" s="3"/>
      <c r="X11" s="4"/>
      <c r="Y11" s="5"/>
      <c r="AA11" s="34"/>
      <c r="AB11" s="21" t="s">
        <v>21</v>
      </c>
      <c r="AC11" s="22">
        <f>SUMIF($U$5:$U$18,"=1",$V$5:$V$18)</f>
        <v>0</v>
      </c>
      <c r="AD11" s="22">
        <f>SUMIF($U$5:$U$18,"=2",$V$5:$V$18)</f>
        <v>10</v>
      </c>
      <c r="AE11" s="23">
        <f>V40</f>
        <v>2</v>
      </c>
      <c r="AF11" s="16">
        <f t="shared" si="0"/>
        <v>12</v>
      </c>
      <c r="AG11" s="34"/>
    </row>
    <row r="12" spans="1:33" s="60" customFormat="1" ht="17.25" thickBot="1">
      <c r="A12" s="82"/>
      <c r="B12" s="2" t="s">
        <v>61</v>
      </c>
      <c r="C12" s="26">
        <v>2</v>
      </c>
      <c r="D12" s="26">
        <v>2</v>
      </c>
      <c r="E12" s="26">
        <v>2</v>
      </c>
      <c r="F12" s="3"/>
      <c r="G12" s="5"/>
      <c r="H12" s="50" t="s">
        <v>88</v>
      </c>
      <c r="I12" s="3">
        <v>1</v>
      </c>
      <c r="J12" s="3"/>
      <c r="K12" s="3"/>
      <c r="L12" s="24">
        <v>1</v>
      </c>
      <c r="M12" s="25">
        <v>1</v>
      </c>
      <c r="N12" s="2"/>
      <c r="O12" s="3"/>
      <c r="P12" s="3"/>
      <c r="Q12" s="3"/>
      <c r="R12" s="4"/>
      <c r="S12" s="5"/>
      <c r="T12" s="2"/>
      <c r="U12" s="3"/>
      <c r="V12" s="3"/>
      <c r="W12" s="3"/>
      <c r="X12" s="4"/>
      <c r="Y12" s="5"/>
      <c r="AA12" s="34"/>
      <c r="AB12" s="27" t="s">
        <v>22</v>
      </c>
      <c r="AC12" s="28">
        <f>SUMIF($U$5:$U$18,"=1",$X$5:$X$18)</f>
        <v>0</v>
      </c>
      <c r="AD12" s="28">
        <f>SUMIF($U$5:$U$18,"=2",$X$5:$X$18)</f>
        <v>10</v>
      </c>
      <c r="AE12" s="29">
        <f>X40</f>
        <v>2</v>
      </c>
      <c r="AF12" s="16">
        <f t="shared" si="0"/>
        <v>12</v>
      </c>
      <c r="AG12" s="34"/>
    </row>
    <row r="13" spans="1:33" s="60" customFormat="1" ht="17.25" thickTop="1">
      <c r="A13" s="82"/>
      <c r="B13" s="2" t="s">
        <v>57</v>
      </c>
      <c r="C13" s="3">
        <v>2</v>
      </c>
      <c r="D13" s="3"/>
      <c r="E13" s="3"/>
      <c r="F13" s="3">
        <v>3</v>
      </c>
      <c r="G13" s="51">
        <v>3</v>
      </c>
      <c r="H13" s="2" t="s">
        <v>89</v>
      </c>
      <c r="I13" s="3">
        <v>2</v>
      </c>
      <c r="J13" s="3"/>
      <c r="K13" s="3"/>
      <c r="L13" s="4">
        <v>3</v>
      </c>
      <c r="M13" s="5">
        <v>3</v>
      </c>
      <c r="N13" s="52"/>
      <c r="O13" s="3"/>
      <c r="P13" s="3"/>
      <c r="Q13" s="3"/>
      <c r="R13" s="4"/>
      <c r="S13" s="5"/>
      <c r="T13" s="2"/>
      <c r="U13" s="3"/>
      <c r="V13" s="3"/>
      <c r="W13" s="3"/>
      <c r="X13" s="4"/>
      <c r="Y13" s="5"/>
      <c r="AA13" s="34"/>
      <c r="AB13" s="14" t="s">
        <v>23</v>
      </c>
      <c r="AC13" s="15">
        <f>SUM(AC5:AC12)</f>
        <v>29</v>
      </c>
      <c r="AD13" s="15">
        <f>SUM(AD5:AD12)</f>
        <v>46</v>
      </c>
      <c r="AE13" s="15">
        <f>SUM(AE5:AE12)</f>
        <v>53</v>
      </c>
      <c r="AF13" s="15">
        <f>SUM(AF5:AF12)</f>
        <v>128</v>
      </c>
      <c r="AG13" s="34"/>
    </row>
    <row r="14" spans="1:33" s="60" customFormat="1" ht="16.5">
      <c r="A14" s="82"/>
      <c r="B14" s="6" t="s">
        <v>7</v>
      </c>
      <c r="C14" s="3">
        <v>2</v>
      </c>
      <c r="D14" s="3"/>
      <c r="E14" s="3"/>
      <c r="F14" s="3">
        <v>2</v>
      </c>
      <c r="G14" s="51">
        <v>2</v>
      </c>
      <c r="H14" s="54"/>
      <c r="I14" s="26"/>
      <c r="J14" s="26"/>
      <c r="K14" s="26"/>
      <c r="L14" s="55"/>
      <c r="M14" s="56"/>
      <c r="N14" s="52"/>
      <c r="O14" s="3"/>
      <c r="P14" s="3"/>
      <c r="Q14" s="3"/>
      <c r="R14" s="4"/>
      <c r="S14" s="5"/>
      <c r="T14" s="2"/>
      <c r="U14" s="3"/>
      <c r="V14" s="3"/>
      <c r="W14" s="3"/>
      <c r="X14" s="4"/>
      <c r="Y14" s="5"/>
      <c r="AA14" s="34"/>
      <c r="AB14" s="34"/>
      <c r="AC14" s="34"/>
      <c r="AD14" s="34"/>
      <c r="AE14" s="34"/>
      <c r="AF14" s="34"/>
      <c r="AG14" s="34"/>
    </row>
    <row r="15" spans="1:33" s="60" customFormat="1" ht="16.5">
      <c r="A15" s="82"/>
      <c r="B15" s="6"/>
      <c r="C15" s="3"/>
      <c r="D15" s="3"/>
      <c r="E15" s="3"/>
      <c r="F15" s="3"/>
      <c r="G15" s="51"/>
      <c r="H15" s="57"/>
      <c r="I15" s="58"/>
      <c r="J15" s="58"/>
      <c r="K15" s="58"/>
      <c r="L15" s="58"/>
      <c r="M15" s="59"/>
      <c r="O15" s="3"/>
      <c r="P15" s="3"/>
      <c r="Q15" s="3"/>
      <c r="R15" s="4"/>
      <c r="S15" s="5"/>
      <c r="T15" s="2"/>
      <c r="U15" s="3"/>
      <c r="V15" s="3"/>
      <c r="W15" s="3"/>
      <c r="X15" s="4"/>
      <c r="Y15" s="5"/>
      <c r="AA15" s="34"/>
      <c r="AB15" s="16"/>
      <c r="AC15" s="16"/>
      <c r="AD15" s="16"/>
      <c r="AE15" s="16"/>
      <c r="AF15" s="16"/>
      <c r="AG15" s="34"/>
    </row>
    <row r="16" spans="1:33" s="60" customFormat="1" ht="16.5">
      <c r="A16" s="82"/>
      <c r="B16" s="6"/>
      <c r="C16" s="3"/>
      <c r="D16" s="3"/>
      <c r="E16" s="3"/>
      <c r="F16" s="3"/>
      <c r="G16" s="5"/>
      <c r="H16" s="54"/>
      <c r="I16" s="26"/>
      <c r="J16" s="26"/>
      <c r="K16" s="26"/>
      <c r="L16" s="55"/>
      <c r="M16" s="56"/>
      <c r="N16" s="2"/>
      <c r="O16" s="3"/>
      <c r="P16" s="3"/>
      <c r="Q16" s="3"/>
      <c r="R16" s="4"/>
      <c r="S16" s="5"/>
      <c r="T16" s="2" t="s">
        <v>90</v>
      </c>
      <c r="U16" s="3" t="s">
        <v>91</v>
      </c>
      <c r="V16" s="3"/>
      <c r="W16" s="3"/>
      <c r="X16" s="4" t="s">
        <v>91</v>
      </c>
      <c r="Y16" s="5" t="s">
        <v>91</v>
      </c>
      <c r="AA16" s="34"/>
      <c r="AB16" s="15"/>
      <c r="AC16" s="15"/>
      <c r="AD16" s="15"/>
      <c r="AE16" s="15"/>
      <c r="AF16" s="15"/>
      <c r="AG16" s="34"/>
    </row>
    <row r="17" spans="1:33" s="60" customFormat="1" ht="16.5">
      <c r="A17" s="82"/>
      <c r="B17" s="2"/>
      <c r="C17" s="3"/>
      <c r="D17" s="3"/>
      <c r="E17" s="3"/>
      <c r="F17" s="3"/>
      <c r="G17" s="5"/>
      <c r="H17" s="2"/>
      <c r="I17" s="3"/>
      <c r="J17" s="3"/>
      <c r="K17" s="3"/>
      <c r="L17" s="4"/>
      <c r="M17" s="5"/>
      <c r="N17" s="26"/>
      <c r="O17" s="26"/>
      <c r="P17" s="3"/>
      <c r="Q17" s="3"/>
      <c r="R17" s="4"/>
      <c r="S17" s="5"/>
      <c r="T17" s="2" t="s">
        <v>90</v>
      </c>
      <c r="U17" s="3" t="s">
        <v>91</v>
      </c>
      <c r="V17" s="3" t="s">
        <v>91</v>
      </c>
      <c r="W17" s="3" t="s">
        <v>91</v>
      </c>
      <c r="X17" s="4" t="s">
        <v>91</v>
      </c>
      <c r="Y17" s="5" t="s">
        <v>91</v>
      </c>
      <c r="AA17" s="34"/>
      <c r="AB17" s="14" t="s">
        <v>24</v>
      </c>
      <c r="AC17" s="34"/>
      <c r="AD17" s="15"/>
      <c r="AE17" s="15"/>
      <c r="AF17" s="15"/>
      <c r="AG17" s="34"/>
    </row>
    <row r="18" spans="1:33" s="60" customFormat="1" ht="17.25" thickBot="1">
      <c r="A18" s="82"/>
      <c r="B18" s="6"/>
      <c r="C18" s="3"/>
      <c r="D18" s="3"/>
      <c r="E18" s="3"/>
      <c r="F18" s="3"/>
      <c r="G18" s="5"/>
      <c r="H18" s="50"/>
      <c r="I18" s="3"/>
      <c r="J18" s="3"/>
      <c r="K18" s="3"/>
      <c r="L18" s="3"/>
      <c r="M18" s="5"/>
      <c r="N18" s="2"/>
      <c r="O18" s="3"/>
      <c r="P18" s="3"/>
      <c r="Q18" s="3"/>
      <c r="R18" s="4"/>
      <c r="S18" s="5"/>
      <c r="T18" s="2"/>
      <c r="U18" s="3"/>
      <c r="V18" s="3"/>
      <c r="W18" s="3"/>
      <c r="X18" s="4"/>
      <c r="Y18" s="5"/>
      <c r="AA18" s="34"/>
      <c r="AB18" s="16" t="s">
        <v>12</v>
      </c>
      <c r="AC18" s="14" t="s">
        <v>27</v>
      </c>
      <c r="AD18" s="14" t="s">
        <v>13</v>
      </c>
      <c r="AE18" s="14" t="s">
        <v>14</v>
      </c>
      <c r="AF18" s="16"/>
      <c r="AG18" s="34"/>
    </row>
    <row r="19" spans="1:33" s="60" customFormat="1" ht="18" thickBot="1" thickTop="1">
      <c r="A19" s="85"/>
      <c r="B19" s="77" t="s">
        <v>8</v>
      </c>
      <c r="C19" s="78"/>
      <c r="D19" s="35">
        <f>SUM(D5:D18)</f>
        <v>16</v>
      </c>
      <c r="E19" s="35">
        <f>SUM(E5:E18)</f>
        <v>17</v>
      </c>
      <c r="F19" s="35">
        <f>SUM(F5:F18)</f>
        <v>14</v>
      </c>
      <c r="G19" s="36">
        <f>SUM(G5:G18)</f>
        <v>15</v>
      </c>
      <c r="H19" s="77" t="s">
        <v>92</v>
      </c>
      <c r="I19" s="78"/>
      <c r="J19" s="35">
        <f>SUM(J5:J18)</f>
        <v>9</v>
      </c>
      <c r="K19" s="35">
        <f>SUM(K5:K18)</f>
        <v>10</v>
      </c>
      <c r="L19" s="35">
        <f>SUM(L5:L18)</f>
        <v>9</v>
      </c>
      <c r="M19" s="36">
        <f>SUM(M5:M18)</f>
        <v>10</v>
      </c>
      <c r="N19" s="77" t="s">
        <v>92</v>
      </c>
      <c r="O19" s="78"/>
      <c r="P19" s="35">
        <f>SUM(P5:P18)</f>
        <v>4</v>
      </c>
      <c r="Q19" s="35">
        <f>SUM(Q5:Q18)</f>
        <v>4</v>
      </c>
      <c r="R19" s="35">
        <f>SUM(R5:R18)</f>
        <v>3</v>
      </c>
      <c r="S19" s="36">
        <f>SUM(S5:S18)</f>
        <v>3</v>
      </c>
      <c r="T19" s="77" t="s">
        <v>92</v>
      </c>
      <c r="U19" s="78"/>
      <c r="V19" s="35">
        <f>SUM(V5:V18)</f>
        <v>10</v>
      </c>
      <c r="W19" s="35">
        <f>SUM(W5:W18)</f>
        <v>40</v>
      </c>
      <c r="X19" s="35">
        <f>SUM(X5:X18)</f>
        <v>10</v>
      </c>
      <c r="Y19" s="36">
        <f>SUM(Y5:Y18)</f>
        <v>40</v>
      </c>
      <c r="AA19" s="34"/>
      <c r="AB19" s="18" t="s">
        <v>15</v>
      </c>
      <c r="AC19" s="19">
        <f>SUMIF($C$5:$C$18,"=1",$E$5:$E$18)</f>
        <v>7</v>
      </c>
      <c r="AD19" s="19">
        <f>SUMIF($C$5:$C$18,"=2",$E$5:$E$18)</f>
        <v>9</v>
      </c>
      <c r="AE19" s="31">
        <f>E40</f>
        <v>6</v>
      </c>
      <c r="AF19" s="16">
        <f aca="true" t="shared" si="1" ref="AF19:AF26">AC19+AD19+AE19</f>
        <v>22</v>
      </c>
      <c r="AG19" s="34"/>
    </row>
    <row r="20" spans="1:33" s="60" customFormat="1" ht="16.5">
      <c r="A20" s="82" t="s">
        <v>35</v>
      </c>
      <c r="B20" s="2" t="s">
        <v>52</v>
      </c>
      <c r="C20" s="3">
        <v>6</v>
      </c>
      <c r="D20" s="3">
        <v>2</v>
      </c>
      <c r="E20" s="3">
        <v>2</v>
      </c>
      <c r="F20" s="3"/>
      <c r="G20" s="5"/>
      <c r="H20" s="67" t="s">
        <v>93</v>
      </c>
      <c r="I20" s="7">
        <v>6</v>
      </c>
      <c r="J20" s="7">
        <v>1</v>
      </c>
      <c r="K20" s="7">
        <v>1</v>
      </c>
      <c r="L20" s="7">
        <v>1</v>
      </c>
      <c r="M20" s="17">
        <v>1</v>
      </c>
      <c r="N20" s="67" t="s">
        <v>94</v>
      </c>
      <c r="O20" s="7">
        <v>3</v>
      </c>
      <c r="P20" s="7">
        <v>3</v>
      </c>
      <c r="Q20" s="7">
        <v>3</v>
      </c>
      <c r="R20" s="7"/>
      <c r="S20" s="17"/>
      <c r="T20" s="67" t="s">
        <v>136</v>
      </c>
      <c r="U20" s="7">
        <v>3</v>
      </c>
      <c r="V20" s="7">
        <v>2</v>
      </c>
      <c r="W20" s="7">
        <v>2</v>
      </c>
      <c r="X20" s="7"/>
      <c r="Y20" s="17"/>
      <c r="AA20" s="34"/>
      <c r="AB20" s="21" t="s">
        <v>16</v>
      </c>
      <c r="AC20" s="22">
        <f>SUMIF($C$5:$C$18,"=1",$G$5:$G$18)</f>
        <v>7</v>
      </c>
      <c r="AD20" s="22">
        <f>SUMIF($C$5:$C$18,"=2",$G$5:$G$18)</f>
        <v>7</v>
      </c>
      <c r="AE20" s="32">
        <f>G40</f>
        <v>5</v>
      </c>
      <c r="AF20" s="16">
        <f t="shared" si="1"/>
        <v>19</v>
      </c>
      <c r="AG20" s="34"/>
    </row>
    <row r="21" spans="1:33" s="60" customFormat="1" ht="16.5">
      <c r="A21" s="82"/>
      <c r="B21" s="2" t="s">
        <v>54</v>
      </c>
      <c r="C21" s="3">
        <v>3</v>
      </c>
      <c r="D21" s="3">
        <v>3</v>
      </c>
      <c r="E21" s="3">
        <v>3</v>
      </c>
      <c r="F21" s="3"/>
      <c r="G21" s="5"/>
      <c r="H21" s="2" t="s">
        <v>95</v>
      </c>
      <c r="I21" s="3">
        <v>3</v>
      </c>
      <c r="J21" s="3">
        <v>3</v>
      </c>
      <c r="K21" s="3">
        <v>3</v>
      </c>
      <c r="L21" s="3"/>
      <c r="M21" s="5"/>
      <c r="N21" s="2" t="s">
        <v>73</v>
      </c>
      <c r="O21" s="3">
        <v>3</v>
      </c>
      <c r="P21" s="3">
        <v>3</v>
      </c>
      <c r="Q21" s="3">
        <v>3</v>
      </c>
      <c r="R21" s="3"/>
      <c r="S21" s="5"/>
      <c r="T21" s="2" t="s">
        <v>74</v>
      </c>
      <c r="U21" s="3">
        <v>3</v>
      </c>
      <c r="V21" s="3">
        <v>3</v>
      </c>
      <c r="W21" s="3">
        <v>3</v>
      </c>
      <c r="X21" s="3"/>
      <c r="Y21" s="5"/>
      <c r="AA21" s="34"/>
      <c r="AB21" s="21" t="s">
        <v>17</v>
      </c>
      <c r="AC21" s="22">
        <f>SUMIF($I$5:$I$18,"=1",$K$5:$K$18)</f>
        <v>6</v>
      </c>
      <c r="AD21" s="22">
        <f>SUMIF($I$5:$I$18,"=2",$K$5:$K$18)</f>
        <v>3</v>
      </c>
      <c r="AE21" s="23">
        <f>J40</f>
        <v>13</v>
      </c>
      <c r="AF21" s="16">
        <f t="shared" si="1"/>
        <v>22</v>
      </c>
      <c r="AG21" s="34"/>
    </row>
    <row r="22" spans="1:33" s="60" customFormat="1" ht="16.5">
      <c r="A22" s="82"/>
      <c r="B22" s="2" t="s">
        <v>26</v>
      </c>
      <c r="C22" s="3">
        <v>3</v>
      </c>
      <c r="D22" s="3">
        <v>3</v>
      </c>
      <c r="E22" s="3">
        <v>3</v>
      </c>
      <c r="F22" s="3"/>
      <c r="G22" s="5"/>
      <c r="H22" s="2" t="s">
        <v>96</v>
      </c>
      <c r="I22" s="3">
        <v>3</v>
      </c>
      <c r="J22" s="3">
        <v>2</v>
      </c>
      <c r="K22" s="3">
        <v>2</v>
      </c>
      <c r="L22" s="3"/>
      <c r="M22" s="5"/>
      <c r="N22" s="2" t="s">
        <v>97</v>
      </c>
      <c r="O22" s="3">
        <v>3</v>
      </c>
      <c r="P22" s="3">
        <v>3</v>
      </c>
      <c r="Q22" s="3">
        <v>3</v>
      </c>
      <c r="R22" s="3"/>
      <c r="S22" s="5"/>
      <c r="T22" s="2" t="s">
        <v>98</v>
      </c>
      <c r="U22" s="3">
        <v>3</v>
      </c>
      <c r="V22" s="3">
        <v>2</v>
      </c>
      <c r="W22" s="3">
        <v>2</v>
      </c>
      <c r="X22" s="3"/>
      <c r="Y22" s="5"/>
      <c r="AA22" s="34"/>
      <c r="AB22" s="21" t="s">
        <v>18</v>
      </c>
      <c r="AC22" s="22">
        <f>SUMIF($I$5:$I$18,"=1",$M$5:$M$18)</f>
        <v>6</v>
      </c>
      <c r="AD22" s="22">
        <f>SUMIF($I$5:$I$18,"=2",$M$5:$M$18)</f>
        <v>3</v>
      </c>
      <c r="AE22" s="23">
        <f>M40</f>
        <v>9</v>
      </c>
      <c r="AF22" s="16">
        <f t="shared" si="1"/>
        <v>18</v>
      </c>
      <c r="AG22" s="34"/>
    </row>
    <row r="23" spans="1:33" s="60" customFormat="1" ht="16.5">
      <c r="A23" s="82"/>
      <c r="B23" s="2" t="s">
        <v>67</v>
      </c>
      <c r="C23" s="3">
        <v>3</v>
      </c>
      <c r="D23" s="3">
        <v>3</v>
      </c>
      <c r="E23" s="3">
        <v>3</v>
      </c>
      <c r="F23" s="3"/>
      <c r="G23" s="5"/>
      <c r="H23" s="2" t="s">
        <v>99</v>
      </c>
      <c r="I23" s="3">
        <v>3</v>
      </c>
      <c r="J23" s="3">
        <v>2</v>
      </c>
      <c r="K23" s="3">
        <v>2</v>
      </c>
      <c r="L23" s="3"/>
      <c r="M23" s="5"/>
      <c r="N23" s="2" t="s">
        <v>100</v>
      </c>
      <c r="O23" s="3">
        <v>3</v>
      </c>
      <c r="P23" s="3">
        <v>2</v>
      </c>
      <c r="Q23" s="3">
        <v>2</v>
      </c>
      <c r="R23" s="3"/>
      <c r="S23" s="5"/>
      <c r="T23" s="2" t="s">
        <v>101</v>
      </c>
      <c r="U23" s="3">
        <v>3</v>
      </c>
      <c r="V23" s="3">
        <v>2</v>
      </c>
      <c r="W23" s="3">
        <v>2</v>
      </c>
      <c r="X23" s="3"/>
      <c r="Y23" s="5"/>
      <c r="AA23" s="34"/>
      <c r="AB23" s="21" t="s">
        <v>19</v>
      </c>
      <c r="AC23" s="22">
        <f>SUMIF($O$5:$O$18,"=1",$Q$5:$Q$18)</f>
        <v>1</v>
      </c>
      <c r="AD23" s="22">
        <f>SUMIF($O$5:$O$18,"=2",$Q$5:$Q$18)</f>
        <v>3</v>
      </c>
      <c r="AE23" s="23">
        <f>Q40</f>
        <v>8</v>
      </c>
      <c r="AF23" s="16">
        <f t="shared" si="1"/>
        <v>12</v>
      </c>
      <c r="AG23" s="34"/>
    </row>
    <row r="24" spans="1:33" s="60" customFormat="1" ht="16.5">
      <c r="A24" s="82"/>
      <c r="B24" s="2" t="s">
        <v>72</v>
      </c>
      <c r="C24" s="3">
        <v>3</v>
      </c>
      <c r="D24" s="3"/>
      <c r="E24" s="3"/>
      <c r="F24" s="3">
        <v>3</v>
      </c>
      <c r="G24" s="5">
        <v>3</v>
      </c>
      <c r="H24" s="2" t="s">
        <v>63</v>
      </c>
      <c r="I24" s="3">
        <v>3</v>
      </c>
      <c r="J24" s="3">
        <v>3</v>
      </c>
      <c r="K24" s="3">
        <v>3</v>
      </c>
      <c r="L24" s="3"/>
      <c r="M24" s="5"/>
      <c r="N24" s="2" t="s">
        <v>102</v>
      </c>
      <c r="O24" s="3">
        <v>3</v>
      </c>
      <c r="P24" s="3">
        <v>3</v>
      </c>
      <c r="Q24" s="3">
        <v>3</v>
      </c>
      <c r="R24" s="3"/>
      <c r="S24" s="5"/>
      <c r="T24" s="2" t="s">
        <v>103</v>
      </c>
      <c r="U24" s="3">
        <v>3</v>
      </c>
      <c r="V24" s="3">
        <v>2</v>
      </c>
      <c r="W24" s="3">
        <v>2</v>
      </c>
      <c r="X24" s="3"/>
      <c r="Y24" s="5"/>
      <c r="AA24" s="34"/>
      <c r="AB24" s="21" t="s">
        <v>20</v>
      </c>
      <c r="AC24" s="22">
        <f>SUMIF($O$5:$O$18,"=1",$S$5:$S$18)</f>
        <v>2</v>
      </c>
      <c r="AD24" s="22">
        <f>SUMIF($O$5:$O$18,"=2",$S$5:$S$18)</f>
        <v>1</v>
      </c>
      <c r="AE24" s="23">
        <f>S40</f>
        <v>8</v>
      </c>
      <c r="AF24" s="16">
        <f t="shared" si="1"/>
        <v>11</v>
      </c>
      <c r="AG24" s="34"/>
    </row>
    <row r="25" spans="1:33" s="60" customFormat="1" ht="16.5" customHeight="1">
      <c r="A25" s="82"/>
      <c r="B25" s="2" t="s">
        <v>56</v>
      </c>
      <c r="C25" s="3">
        <v>3</v>
      </c>
      <c r="D25" s="3"/>
      <c r="E25" s="3"/>
      <c r="F25" s="3">
        <v>2</v>
      </c>
      <c r="G25" s="5">
        <v>2</v>
      </c>
      <c r="H25" s="2" t="s">
        <v>104</v>
      </c>
      <c r="I25" s="3">
        <v>3</v>
      </c>
      <c r="J25" s="3">
        <v>2</v>
      </c>
      <c r="K25" s="3">
        <v>2</v>
      </c>
      <c r="L25" s="3"/>
      <c r="M25" s="5"/>
      <c r="N25" s="2" t="s">
        <v>105</v>
      </c>
      <c r="O25" s="3">
        <v>3</v>
      </c>
      <c r="P25" s="3">
        <v>3</v>
      </c>
      <c r="Q25" s="3">
        <v>3</v>
      </c>
      <c r="R25" s="3"/>
      <c r="S25" s="5"/>
      <c r="T25" s="2" t="s">
        <v>50</v>
      </c>
      <c r="U25" s="3">
        <v>3</v>
      </c>
      <c r="V25" s="3">
        <v>2</v>
      </c>
      <c r="W25" s="3">
        <v>2</v>
      </c>
      <c r="X25" s="3"/>
      <c r="Y25" s="5"/>
      <c r="AA25" s="34"/>
      <c r="AB25" s="21" t="s">
        <v>21</v>
      </c>
      <c r="AC25" s="22">
        <f>SUMIF($U$5:$U$18,"=1",$W$5:$W$18)</f>
        <v>0</v>
      </c>
      <c r="AD25" s="22">
        <f>SUMIF($U$5:$U$18,"=2",$W$5:$W$18)</f>
        <v>40</v>
      </c>
      <c r="AE25" s="23">
        <f>W40</f>
        <v>2</v>
      </c>
      <c r="AF25" s="16">
        <f t="shared" si="1"/>
        <v>42</v>
      </c>
      <c r="AG25" s="34"/>
    </row>
    <row r="26" spans="1:33" s="60" customFormat="1" ht="17.25" thickBot="1">
      <c r="A26" s="82"/>
      <c r="B26" s="2" t="s">
        <v>55</v>
      </c>
      <c r="C26" s="3">
        <v>3</v>
      </c>
      <c r="D26" s="3"/>
      <c r="E26" s="3"/>
      <c r="F26" s="3">
        <v>2</v>
      </c>
      <c r="G26" s="5">
        <v>2</v>
      </c>
      <c r="H26" s="6" t="s">
        <v>106</v>
      </c>
      <c r="I26" s="3">
        <v>3</v>
      </c>
      <c r="J26" s="3">
        <v>3</v>
      </c>
      <c r="K26" s="3">
        <v>3</v>
      </c>
      <c r="L26" s="3"/>
      <c r="M26" s="5"/>
      <c r="N26" s="2" t="s">
        <v>107</v>
      </c>
      <c r="O26" s="3">
        <v>3</v>
      </c>
      <c r="P26" s="3">
        <v>2</v>
      </c>
      <c r="Q26" s="3">
        <v>2</v>
      </c>
      <c r="R26" s="3"/>
      <c r="S26" s="5"/>
      <c r="T26" s="2" t="s">
        <v>142</v>
      </c>
      <c r="U26" s="3">
        <v>3</v>
      </c>
      <c r="V26" s="3">
        <v>2</v>
      </c>
      <c r="W26" s="3">
        <v>2</v>
      </c>
      <c r="X26" s="3">
        <v>2</v>
      </c>
      <c r="Y26" s="5">
        <v>2</v>
      </c>
      <c r="AA26" s="34"/>
      <c r="AB26" s="27" t="s">
        <v>22</v>
      </c>
      <c r="AC26" s="28">
        <f>SUMIF($U$5:$U$18,"=1",$Y$5:$Y$18)</f>
        <v>0</v>
      </c>
      <c r="AD26" s="28">
        <f>SUMIF($U$5:$U$18,"=2",$Y$5:$Y$18)</f>
        <v>40</v>
      </c>
      <c r="AE26" s="29">
        <f>Y40</f>
        <v>2</v>
      </c>
      <c r="AF26" s="16">
        <f t="shared" si="1"/>
        <v>42</v>
      </c>
      <c r="AG26" s="34"/>
    </row>
    <row r="27" spans="1:33" s="60" customFormat="1" ht="17.25" thickTop="1">
      <c r="A27" s="82"/>
      <c r="B27" s="2"/>
      <c r="C27" s="3"/>
      <c r="D27" s="3"/>
      <c r="E27" s="3"/>
      <c r="F27" s="3"/>
      <c r="G27" s="5"/>
      <c r="H27" s="6"/>
      <c r="I27" s="3"/>
      <c r="J27" s="3"/>
      <c r="K27" s="3"/>
      <c r="L27" s="3"/>
      <c r="M27" s="5"/>
      <c r="N27" s="2" t="s">
        <v>98</v>
      </c>
      <c r="O27" s="3">
        <v>3</v>
      </c>
      <c r="P27" s="3">
        <v>2</v>
      </c>
      <c r="Q27" s="3">
        <v>2</v>
      </c>
      <c r="R27" s="3"/>
      <c r="S27" s="5"/>
      <c r="T27" s="2"/>
      <c r="U27" s="3"/>
      <c r="V27" s="3"/>
      <c r="W27" s="3"/>
      <c r="X27" s="3"/>
      <c r="Y27" s="5"/>
      <c r="AA27" s="34"/>
      <c r="AB27" s="14"/>
      <c r="AC27" s="15"/>
      <c r="AD27" s="15"/>
      <c r="AE27" s="15"/>
      <c r="AF27" s="16"/>
      <c r="AG27" s="34"/>
    </row>
    <row r="28" spans="1:33" s="60" customFormat="1" ht="16.5">
      <c r="A28" s="82"/>
      <c r="B28" s="2" t="s">
        <v>141</v>
      </c>
      <c r="C28" s="3">
        <v>3</v>
      </c>
      <c r="D28" s="3"/>
      <c r="E28" s="3"/>
      <c r="F28" s="3">
        <v>2</v>
      </c>
      <c r="G28" s="5">
        <v>2</v>
      </c>
      <c r="H28" s="2" t="s">
        <v>5</v>
      </c>
      <c r="I28" s="3">
        <v>3</v>
      </c>
      <c r="J28" s="3"/>
      <c r="K28" s="3"/>
      <c r="L28" s="3">
        <v>2</v>
      </c>
      <c r="M28" s="5">
        <v>2</v>
      </c>
      <c r="N28" s="2" t="s">
        <v>109</v>
      </c>
      <c r="O28" s="3">
        <v>3</v>
      </c>
      <c r="P28" s="3"/>
      <c r="Q28" s="3"/>
      <c r="R28" s="3">
        <v>3</v>
      </c>
      <c r="S28" s="5">
        <v>3</v>
      </c>
      <c r="T28" s="2"/>
      <c r="U28" s="3"/>
      <c r="V28" s="3"/>
      <c r="W28" s="3"/>
      <c r="X28" s="3"/>
      <c r="Y28" s="5"/>
      <c r="AA28" s="34"/>
      <c r="AB28" s="14" t="s">
        <v>23</v>
      </c>
      <c r="AC28" s="15">
        <f>SUM(AC19:AC26)</f>
        <v>29</v>
      </c>
      <c r="AD28" s="15">
        <f>SUM(AD19:AD26)</f>
        <v>106</v>
      </c>
      <c r="AE28" s="15">
        <f>SUM(AE19:AE26)</f>
        <v>53</v>
      </c>
      <c r="AF28" s="15">
        <f>SUM(AF19:AF26)</f>
        <v>188</v>
      </c>
      <c r="AG28" s="34"/>
    </row>
    <row r="29" spans="1:33" s="60" customFormat="1" ht="16.5">
      <c r="A29" s="82"/>
      <c r="B29" s="2" t="s">
        <v>62</v>
      </c>
      <c r="C29" s="3">
        <v>3</v>
      </c>
      <c r="D29" s="3">
        <v>2</v>
      </c>
      <c r="E29" s="3">
        <v>2</v>
      </c>
      <c r="F29" s="3"/>
      <c r="G29" s="5"/>
      <c r="H29" s="2" t="s">
        <v>111</v>
      </c>
      <c r="I29" s="3">
        <v>3</v>
      </c>
      <c r="J29" s="3"/>
      <c r="K29" s="3"/>
      <c r="L29" s="3">
        <v>3</v>
      </c>
      <c r="M29" s="5">
        <v>3</v>
      </c>
      <c r="N29" s="2" t="s">
        <v>112</v>
      </c>
      <c r="O29" s="3">
        <v>3</v>
      </c>
      <c r="P29" s="3"/>
      <c r="Q29" s="3"/>
      <c r="R29" s="3">
        <v>3</v>
      </c>
      <c r="S29" s="5">
        <v>3</v>
      </c>
      <c r="T29" s="62" t="s">
        <v>113</v>
      </c>
      <c r="U29" s="3">
        <v>3</v>
      </c>
      <c r="V29" s="3"/>
      <c r="W29" s="3"/>
      <c r="X29" s="3">
        <v>1</v>
      </c>
      <c r="Y29" s="5">
        <v>1</v>
      </c>
      <c r="AA29" s="34"/>
      <c r="AB29" s="34"/>
      <c r="AC29" s="34"/>
      <c r="AD29" s="34"/>
      <c r="AE29" s="34"/>
      <c r="AF29" s="34"/>
      <c r="AG29" s="34"/>
    </row>
    <row r="30" spans="1:33" s="60" customFormat="1" ht="16.5">
      <c r="A30" s="82"/>
      <c r="B30" s="2"/>
      <c r="C30" s="3"/>
      <c r="D30" s="3"/>
      <c r="E30" s="3"/>
      <c r="F30" s="3"/>
      <c r="G30" s="5"/>
      <c r="H30" s="2" t="s">
        <v>114</v>
      </c>
      <c r="I30" s="3">
        <v>3</v>
      </c>
      <c r="J30" s="3"/>
      <c r="K30" s="3"/>
      <c r="L30" s="3">
        <v>3</v>
      </c>
      <c r="M30" s="5">
        <v>3</v>
      </c>
      <c r="N30" s="2" t="s">
        <v>115</v>
      </c>
      <c r="O30" s="3">
        <v>3</v>
      </c>
      <c r="P30" s="3"/>
      <c r="Q30" s="3"/>
      <c r="R30" s="3">
        <v>2</v>
      </c>
      <c r="S30" s="5">
        <v>2</v>
      </c>
      <c r="T30" s="2" t="s">
        <v>116</v>
      </c>
      <c r="U30" s="3">
        <v>3</v>
      </c>
      <c r="V30" s="3"/>
      <c r="W30" s="3"/>
      <c r="X30" s="3">
        <v>3</v>
      </c>
      <c r="Y30" s="5">
        <v>3</v>
      </c>
      <c r="AA30" s="34"/>
      <c r="AB30" s="34"/>
      <c r="AC30" s="34"/>
      <c r="AD30" s="34"/>
      <c r="AE30" s="34"/>
      <c r="AF30" s="34"/>
      <c r="AG30" s="34"/>
    </row>
    <row r="31" spans="1:33" s="60" customFormat="1" ht="16.5">
      <c r="A31" s="82"/>
      <c r="B31" s="2"/>
      <c r="C31" s="3"/>
      <c r="D31" s="3"/>
      <c r="E31" s="3"/>
      <c r="F31" s="3"/>
      <c r="G31" s="5"/>
      <c r="H31" s="6" t="s">
        <v>117</v>
      </c>
      <c r="I31" s="3">
        <v>3</v>
      </c>
      <c r="J31" s="3"/>
      <c r="K31" s="3"/>
      <c r="L31" s="3">
        <v>3</v>
      </c>
      <c r="M31" s="5">
        <v>3</v>
      </c>
      <c r="N31" s="2" t="s">
        <v>118</v>
      </c>
      <c r="O31" s="3">
        <v>3</v>
      </c>
      <c r="P31" s="3"/>
      <c r="Q31" s="3"/>
      <c r="R31" s="3">
        <v>3</v>
      </c>
      <c r="S31" s="5">
        <v>3</v>
      </c>
      <c r="T31" s="2" t="s">
        <v>119</v>
      </c>
      <c r="U31" s="3">
        <v>3</v>
      </c>
      <c r="V31" s="3"/>
      <c r="W31" s="3"/>
      <c r="X31" s="3">
        <v>2</v>
      </c>
      <c r="Y31" s="5">
        <v>2</v>
      </c>
      <c r="AA31" s="34"/>
      <c r="AB31" s="34"/>
      <c r="AC31" s="34"/>
      <c r="AD31" s="34"/>
      <c r="AE31" s="34"/>
      <c r="AF31" s="34"/>
      <c r="AG31" s="34"/>
    </row>
    <row r="32" spans="1:25" ht="16.5">
      <c r="A32" s="82"/>
      <c r="B32" s="2"/>
      <c r="C32" s="3"/>
      <c r="D32" s="3"/>
      <c r="E32" s="3"/>
      <c r="F32" s="3"/>
      <c r="G32" s="5"/>
      <c r="H32" s="6" t="s">
        <v>120</v>
      </c>
      <c r="I32" s="3">
        <v>3</v>
      </c>
      <c r="J32" s="3"/>
      <c r="K32" s="3"/>
      <c r="L32" s="3">
        <v>2</v>
      </c>
      <c r="M32" s="5">
        <v>2</v>
      </c>
      <c r="N32" s="2" t="s">
        <v>121</v>
      </c>
      <c r="O32" s="3">
        <v>3</v>
      </c>
      <c r="P32" s="3"/>
      <c r="Q32" s="3"/>
      <c r="R32" s="3">
        <v>2</v>
      </c>
      <c r="S32" s="5">
        <v>2</v>
      </c>
      <c r="T32" s="2" t="s">
        <v>122</v>
      </c>
      <c r="U32" s="3">
        <v>3</v>
      </c>
      <c r="V32" s="3"/>
      <c r="W32" s="3"/>
      <c r="X32" s="3">
        <v>3</v>
      </c>
      <c r="Y32" s="5">
        <v>3</v>
      </c>
    </row>
    <row r="33" spans="1:25" ht="16.5">
      <c r="A33" s="82"/>
      <c r="B33" s="2"/>
      <c r="C33" s="3"/>
      <c r="D33" s="3"/>
      <c r="E33" s="3"/>
      <c r="F33" s="3"/>
      <c r="G33" s="5"/>
      <c r="H33" s="2" t="s">
        <v>123</v>
      </c>
      <c r="I33" s="3">
        <v>3</v>
      </c>
      <c r="J33" s="3"/>
      <c r="K33" s="3"/>
      <c r="L33" s="3">
        <v>3</v>
      </c>
      <c r="M33" s="5">
        <v>3</v>
      </c>
      <c r="N33" s="2" t="s">
        <v>124</v>
      </c>
      <c r="O33" s="3">
        <v>3</v>
      </c>
      <c r="P33" s="3"/>
      <c r="Q33" s="3"/>
      <c r="R33" s="3">
        <v>2</v>
      </c>
      <c r="S33" s="5">
        <v>2</v>
      </c>
      <c r="T33" s="2" t="s">
        <v>125</v>
      </c>
      <c r="U33" s="3">
        <v>3</v>
      </c>
      <c r="V33" s="3"/>
      <c r="W33" s="3"/>
      <c r="X33" s="3">
        <v>3</v>
      </c>
      <c r="Y33" s="5">
        <v>3</v>
      </c>
    </row>
    <row r="34" spans="1:25" ht="16.5">
      <c r="A34" s="82"/>
      <c r="B34" s="2"/>
      <c r="C34" s="3"/>
      <c r="D34" s="3"/>
      <c r="E34" s="3"/>
      <c r="F34" s="3"/>
      <c r="G34" s="5"/>
      <c r="H34" s="6" t="s">
        <v>126</v>
      </c>
      <c r="I34" s="3">
        <v>3</v>
      </c>
      <c r="J34" s="3"/>
      <c r="K34" s="3"/>
      <c r="L34" s="3">
        <v>3</v>
      </c>
      <c r="M34" s="5">
        <v>3</v>
      </c>
      <c r="N34" s="2" t="s">
        <v>127</v>
      </c>
      <c r="O34" s="3">
        <v>3</v>
      </c>
      <c r="P34" s="3"/>
      <c r="Q34" s="3"/>
      <c r="R34" s="3">
        <v>2</v>
      </c>
      <c r="S34" s="5">
        <v>2</v>
      </c>
      <c r="T34" s="2" t="s">
        <v>128</v>
      </c>
      <c r="U34" s="3">
        <v>3</v>
      </c>
      <c r="V34" s="3"/>
      <c r="W34" s="3"/>
      <c r="X34" s="3">
        <v>2</v>
      </c>
      <c r="Y34" s="5">
        <v>2</v>
      </c>
    </row>
    <row r="35" spans="1:25" ht="16.5">
      <c r="A35" s="82"/>
      <c r="B35" s="2"/>
      <c r="C35" s="3"/>
      <c r="D35" s="3"/>
      <c r="E35" s="3"/>
      <c r="F35" s="3"/>
      <c r="G35" s="5"/>
      <c r="H35" s="6" t="s">
        <v>129</v>
      </c>
      <c r="I35" s="3">
        <v>3</v>
      </c>
      <c r="J35" s="3"/>
      <c r="K35" s="3"/>
      <c r="L35" s="3">
        <v>2</v>
      </c>
      <c r="M35" s="5">
        <v>2</v>
      </c>
      <c r="N35" s="2" t="s">
        <v>130</v>
      </c>
      <c r="O35" s="3">
        <v>3</v>
      </c>
      <c r="P35" s="3"/>
      <c r="Q35" s="3"/>
      <c r="R35" s="3">
        <v>2</v>
      </c>
      <c r="S35" s="3">
        <v>2</v>
      </c>
      <c r="T35" s="2" t="s">
        <v>4</v>
      </c>
      <c r="U35" s="3">
        <v>3</v>
      </c>
      <c r="V35" s="3"/>
      <c r="W35" s="3"/>
      <c r="X35" s="3">
        <v>3</v>
      </c>
      <c r="Y35" s="5">
        <v>3</v>
      </c>
    </row>
    <row r="36" spans="1:27" ht="16.5">
      <c r="A36" s="82"/>
      <c r="B36" s="2"/>
      <c r="C36" s="3"/>
      <c r="D36" s="3"/>
      <c r="E36" s="3"/>
      <c r="F36" s="3"/>
      <c r="G36" s="5"/>
      <c r="H36" s="6" t="s">
        <v>131</v>
      </c>
      <c r="I36" s="3">
        <v>3</v>
      </c>
      <c r="J36" s="3"/>
      <c r="K36" s="3"/>
      <c r="L36" s="3">
        <v>3</v>
      </c>
      <c r="M36" s="5">
        <v>3</v>
      </c>
      <c r="N36" s="2" t="s">
        <v>132</v>
      </c>
      <c r="O36" s="3">
        <v>3</v>
      </c>
      <c r="P36" s="3"/>
      <c r="Q36" s="3"/>
      <c r="R36" s="3">
        <v>3</v>
      </c>
      <c r="S36" s="5">
        <v>3</v>
      </c>
      <c r="T36" s="2" t="s">
        <v>133</v>
      </c>
      <c r="U36" s="3">
        <v>3</v>
      </c>
      <c r="V36" s="3"/>
      <c r="W36" s="3"/>
      <c r="X36" s="3">
        <v>1</v>
      </c>
      <c r="Y36" s="5">
        <v>1</v>
      </c>
      <c r="AA36" s="30"/>
    </row>
    <row r="37" spans="1:27" ht="16.5">
      <c r="A37" s="82"/>
      <c r="B37" s="2"/>
      <c r="C37" s="3"/>
      <c r="D37" s="3"/>
      <c r="E37" s="3"/>
      <c r="F37" s="3"/>
      <c r="G37" s="5"/>
      <c r="H37" s="6"/>
      <c r="I37" s="3"/>
      <c r="J37" s="3"/>
      <c r="K37" s="3"/>
      <c r="L37" s="3"/>
      <c r="M37" s="5"/>
      <c r="N37" s="2" t="s">
        <v>108</v>
      </c>
      <c r="O37" s="3">
        <v>3</v>
      </c>
      <c r="P37" s="3"/>
      <c r="Q37" s="3"/>
      <c r="R37" s="3">
        <v>3</v>
      </c>
      <c r="S37" s="5">
        <v>3</v>
      </c>
      <c r="T37" s="2"/>
      <c r="U37" s="3"/>
      <c r="V37" s="3"/>
      <c r="W37" s="3"/>
      <c r="X37" s="3"/>
      <c r="Y37" s="5"/>
      <c r="AA37" s="30"/>
    </row>
    <row r="38" spans="1:27" ht="16.5">
      <c r="A38" s="82"/>
      <c r="B38" s="2"/>
      <c r="C38" s="3"/>
      <c r="D38" s="3"/>
      <c r="E38" s="3"/>
      <c r="F38" s="3"/>
      <c r="G38" s="5"/>
      <c r="H38" s="6"/>
      <c r="I38" s="3"/>
      <c r="J38" s="3"/>
      <c r="K38" s="3"/>
      <c r="L38" s="3"/>
      <c r="M38" s="5"/>
      <c r="N38" s="2" t="s">
        <v>110</v>
      </c>
      <c r="O38" s="3">
        <v>3</v>
      </c>
      <c r="P38" s="3"/>
      <c r="Q38" s="3"/>
      <c r="R38" s="3">
        <v>2</v>
      </c>
      <c r="S38" s="5">
        <v>2</v>
      </c>
      <c r="T38" s="2"/>
      <c r="U38" s="3"/>
      <c r="V38" s="3"/>
      <c r="W38" s="3"/>
      <c r="X38" s="3"/>
      <c r="Y38" s="5"/>
      <c r="AA38" s="30"/>
    </row>
    <row r="39" spans="1:27" ht="16.5">
      <c r="A39" s="82"/>
      <c r="B39" s="2"/>
      <c r="C39" s="3"/>
      <c r="D39" s="3"/>
      <c r="E39" s="3"/>
      <c r="F39" s="3"/>
      <c r="G39" s="5"/>
      <c r="H39" s="61" t="s">
        <v>134</v>
      </c>
      <c r="I39" s="3">
        <v>3</v>
      </c>
      <c r="J39" s="3"/>
      <c r="K39" s="3"/>
      <c r="L39" s="24">
        <v>2</v>
      </c>
      <c r="M39" s="25">
        <v>2</v>
      </c>
      <c r="N39" s="2" t="s">
        <v>135</v>
      </c>
      <c r="O39" s="3">
        <v>3</v>
      </c>
      <c r="P39" s="3"/>
      <c r="Q39" s="3"/>
      <c r="R39" s="4">
        <v>2</v>
      </c>
      <c r="S39" s="5">
        <v>2</v>
      </c>
      <c r="T39" s="2"/>
      <c r="U39" s="3"/>
      <c r="V39" s="3"/>
      <c r="W39" s="3"/>
      <c r="X39" s="3"/>
      <c r="Y39" s="5"/>
      <c r="AA39" s="30"/>
    </row>
    <row r="40" spans="1:27" ht="16.5">
      <c r="A40" s="82"/>
      <c r="B40" s="72" t="s">
        <v>9</v>
      </c>
      <c r="C40" s="73"/>
      <c r="D40" s="24">
        <v>6</v>
      </c>
      <c r="E40" s="24">
        <v>6</v>
      </c>
      <c r="F40" s="24">
        <v>5</v>
      </c>
      <c r="G40" s="25">
        <v>5</v>
      </c>
      <c r="H40" s="72" t="s">
        <v>65</v>
      </c>
      <c r="I40" s="73"/>
      <c r="J40" s="24">
        <v>13</v>
      </c>
      <c r="K40" s="24">
        <v>13</v>
      </c>
      <c r="L40" s="24">
        <v>9</v>
      </c>
      <c r="M40" s="25">
        <v>9</v>
      </c>
      <c r="N40" s="72" t="s">
        <v>65</v>
      </c>
      <c r="O40" s="73"/>
      <c r="P40" s="24">
        <v>8</v>
      </c>
      <c r="Q40" s="24">
        <v>8</v>
      </c>
      <c r="R40" s="24">
        <v>8</v>
      </c>
      <c r="S40" s="25">
        <v>8</v>
      </c>
      <c r="T40" s="72" t="s">
        <v>9</v>
      </c>
      <c r="U40" s="73"/>
      <c r="V40" s="24">
        <v>2</v>
      </c>
      <c r="W40" s="24">
        <v>2</v>
      </c>
      <c r="X40" s="24">
        <v>2</v>
      </c>
      <c r="Y40" s="25">
        <v>2</v>
      </c>
      <c r="AA40" s="34"/>
    </row>
    <row r="41" spans="1:25" ht="17.25" thickBot="1">
      <c r="A41" s="82"/>
      <c r="B41" s="77" t="s">
        <v>10</v>
      </c>
      <c r="C41" s="78"/>
      <c r="D41" s="35">
        <f>SUM(D19+D40)</f>
        <v>22</v>
      </c>
      <c r="E41" s="35">
        <f>SUM(E19+E40)</f>
        <v>23</v>
      </c>
      <c r="F41" s="35">
        <f>SUM(F19+F40)</f>
        <v>19</v>
      </c>
      <c r="G41" s="36">
        <f>SUM(G19+G40)</f>
        <v>20</v>
      </c>
      <c r="H41" s="77" t="s">
        <v>10</v>
      </c>
      <c r="I41" s="78"/>
      <c r="J41" s="35">
        <f>SUM(J19+J40)</f>
        <v>22</v>
      </c>
      <c r="K41" s="35">
        <f>SUM(K19+K40)</f>
        <v>23</v>
      </c>
      <c r="L41" s="35">
        <f>SUM(L19+L40)</f>
        <v>18</v>
      </c>
      <c r="M41" s="36">
        <f>SUM(M19+M40)</f>
        <v>19</v>
      </c>
      <c r="N41" s="77" t="s">
        <v>10</v>
      </c>
      <c r="O41" s="78"/>
      <c r="P41" s="35">
        <f>SUM(P19+P40)</f>
        <v>12</v>
      </c>
      <c r="Q41" s="35">
        <f>SUM(Q19+Q40)</f>
        <v>12</v>
      </c>
      <c r="R41" s="35">
        <f>SUM(R19+R40)</f>
        <v>11</v>
      </c>
      <c r="S41" s="36">
        <f>SUM(S19+S40)</f>
        <v>11</v>
      </c>
      <c r="T41" s="77" t="s">
        <v>10</v>
      </c>
      <c r="U41" s="78"/>
      <c r="V41" s="35">
        <f>SUM(V19+V40)</f>
        <v>12</v>
      </c>
      <c r="W41" s="35">
        <f>SUM(W19+W40)</f>
        <v>42</v>
      </c>
      <c r="X41" s="35">
        <f>SUM(X19+X40)</f>
        <v>12</v>
      </c>
      <c r="Y41" s="36">
        <f>SUM(Y19+Y40)</f>
        <v>42</v>
      </c>
    </row>
    <row r="42" spans="1:30" ht="16.5">
      <c r="A42" s="83" t="s">
        <v>36</v>
      </c>
      <c r="B42" s="84"/>
      <c r="C42" s="79" t="s">
        <v>2</v>
      </c>
      <c r="D42" s="79"/>
      <c r="E42" s="79"/>
      <c r="F42" s="79"/>
      <c r="G42" s="79"/>
      <c r="H42" s="46" t="s">
        <v>37</v>
      </c>
      <c r="I42" s="81" t="s">
        <v>38</v>
      </c>
      <c r="J42" s="81"/>
      <c r="K42" s="81"/>
      <c r="L42" s="81"/>
      <c r="M42" s="81"/>
      <c r="N42" s="46" t="s">
        <v>39</v>
      </c>
      <c r="O42" s="79" t="s">
        <v>40</v>
      </c>
      <c r="P42" s="79"/>
      <c r="Q42" s="79"/>
      <c r="R42" s="79"/>
      <c r="S42" s="79"/>
      <c r="T42" s="46" t="s">
        <v>41</v>
      </c>
      <c r="U42" s="79" t="s">
        <v>42</v>
      </c>
      <c r="V42" s="79"/>
      <c r="W42" s="79"/>
      <c r="X42" s="79"/>
      <c r="Y42" s="80"/>
      <c r="AB42" s="37">
        <f>D41+F41+J41+L41+P41+R41+V41+X41</f>
        <v>128</v>
      </c>
      <c r="AC42" s="11">
        <f>E41+G41+K41+M41+Q41+S41+W41+Y41</f>
        <v>192</v>
      </c>
      <c r="AD42" s="1" t="s">
        <v>44</v>
      </c>
    </row>
    <row r="43" spans="1:33" s="38" customFormat="1" ht="17.25" thickBot="1">
      <c r="A43" s="68" t="s">
        <v>43</v>
      </c>
      <c r="B43" s="69"/>
      <c r="C43" s="74" t="s">
        <v>60</v>
      </c>
      <c r="D43" s="75"/>
      <c r="E43" s="75"/>
      <c r="F43" s="75"/>
      <c r="G43" s="76"/>
      <c r="H43" s="47" t="s">
        <v>137</v>
      </c>
      <c r="I43" s="74" t="s">
        <v>139</v>
      </c>
      <c r="J43" s="75"/>
      <c r="K43" s="75"/>
      <c r="L43" s="75"/>
      <c r="M43" s="76"/>
      <c r="N43" s="48">
        <v>38750</v>
      </c>
      <c r="O43" s="74" t="s">
        <v>138</v>
      </c>
      <c r="P43" s="75"/>
      <c r="Q43" s="75"/>
      <c r="R43" s="75"/>
      <c r="S43" s="76"/>
      <c r="T43" s="47" t="s">
        <v>140</v>
      </c>
      <c r="U43" s="74" t="s">
        <v>144</v>
      </c>
      <c r="V43" s="88"/>
      <c r="W43" s="88"/>
      <c r="X43" s="88"/>
      <c r="Y43" s="89"/>
      <c r="Z43" s="11"/>
      <c r="AA43" s="11"/>
      <c r="AB43" s="11"/>
      <c r="AC43" s="11"/>
      <c r="AD43" s="11"/>
      <c r="AE43" s="11"/>
      <c r="AF43" s="11"/>
      <c r="AG43" s="11"/>
    </row>
    <row r="44" spans="1:23" s="40" customFormat="1" ht="14.25">
      <c r="A44" s="39" t="s">
        <v>28</v>
      </c>
      <c r="B44" s="49" t="s">
        <v>75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39"/>
      <c r="V44" s="39"/>
      <c r="W44" s="39"/>
    </row>
    <row r="45" spans="1:25" s="40" customFormat="1" ht="14.25">
      <c r="A45" s="41"/>
      <c r="B45" s="70" t="s">
        <v>29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1"/>
      <c r="N45" s="71"/>
      <c r="O45" s="71"/>
      <c r="P45" s="71"/>
      <c r="Q45" s="71"/>
      <c r="R45" s="71"/>
      <c r="S45" s="71"/>
      <c r="T45" s="71"/>
      <c r="U45" s="41"/>
      <c r="V45" s="41"/>
      <c r="W45" s="41"/>
      <c r="X45" s="41"/>
      <c r="Y45" s="41"/>
    </row>
    <row r="46" spans="2:20" s="40" customFormat="1" ht="14.25">
      <c r="B46" s="70" t="s">
        <v>59</v>
      </c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1"/>
      <c r="N46" s="71"/>
      <c r="O46" s="71"/>
      <c r="P46" s="71"/>
      <c r="Q46" s="71"/>
      <c r="R46" s="71"/>
      <c r="S46" s="71"/>
      <c r="T46" s="71"/>
    </row>
    <row r="47" spans="2:25" s="11" customFormat="1" ht="16.5">
      <c r="B47" s="93" t="s">
        <v>58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="11" customFormat="1" ht="16.5"/>
    <row r="49" s="11" customFormat="1" ht="16.5"/>
    <row r="50" ht="16.5">
      <c r="Y50" s="13"/>
    </row>
    <row r="51" ht="16.5">
      <c r="Y51" s="13"/>
    </row>
    <row r="52" ht="16.5">
      <c r="Y52" s="13"/>
    </row>
    <row r="53" ht="16.5">
      <c r="Y53" s="13"/>
    </row>
    <row r="54" ht="16.5">
      <c r="Y54" s="13"/>
    </row>
    <row r="55" ht="16.5">
      <c r="Y55" s="13"/>
    </row>
    <row r="56" ht="16.5">
      <c r="Y56" s="13"/>
    </row>
    <row r="57" ht="16.5">
      <c r="Y57" s="13"/>
    </row>
    <row r="58" ht="16.5">
      <c r="Y58" s="13"/>
    </row>
    <row r="59" ht="16.5">
      <c r="Y59" s="13"/>
    </row>
    <row r="60" ht="16.5">
      <c r="Y60" s="13"/>
    </row>
    <row r="61" ht="16.5">
      <c r="Y61" s="13"/>
    </row>
    <row r="62" ht="16.5">
      <c r="Y62" s="13"/>
    </row>
    <row r="63" ht="16.5">
      <c r="Y63" s="13"/>
    </row>
    <row r="64" ht="16.5">
      <c r="Y64" s="13"/>
    </row>
    <row r="65" ht="16.5">
      <c r="Y65" s="13"/>
    </row>
    <row r="66" ht="16.5">
      <c r="Y66" s="13"/>
    </row>
    <row r="67" ht="16.5">
      <c r="Y67" s="13"/>
    </row>
    <row r="68" ht="16.5">
      <c r="Y68" s="13"/>
    </row>
    <row r="69" ht="16.5">
      <c r="Y69" s="13"/>
    </row>
    <row r="70" ht="16.5">
      <c r="Y70" s="13"/>
    </row>
    <row r="71" ht="16.5">
      <c r="Y71" s="13"/>
    </row>
    <row r="72" ht="16.5">
      <c r="Y72" s="13"/>
    </row>
    <row r="73" ht="16.5">
      <c r="Y73" s="13"/>
    </row>
    <row r="74" ht="16.5">
      <c r="Y74" s="13"/>
    </row>
    <row r="75" ht="16.5">
      <c r="Y75" s="13"/>
    </row>
    <row r="76" ht="16.5">
      <c r="Y76" s="13"/>
    </row>
    <row r="77" ht="16.5">
      <c r="Y77" s="13"/>
    </row>
    <row r="78" ht="16.5">
      <c r="Y78" s="13"/>
    </row>
    <row r="79" ht="16.5">
      <c r="Y79" s="13"/>
    </row>
    <row r="80" ht="16.5">
      <c r="Y80" s="13"/>
    </row>
    <row r="81" ht="16.5">
      <c r="Y81" s="13"/>
    </row>
    <row r="82" ht="16.5">
      <c r="Y82" s="13"/>
    </row>
    <row r="83" ht="16.5">
      <c r="Y83" s="13"/>
    </row>
    <row r="84" ht="16.5">
      <c r="Y84" s="13"/>
    </row>
    <row r="85" ht="16.5">
      <c r="Y85" s="13"/>
    </row>
    <row r="86" ht="16.5">
      <c r="Y86" s="13"/>
    </row>
    <row r="87" ht="16.5">
      <c r="Y87" s="13"/>
    </row>
    <row r="88" ht="16.5">
      <c r="Y88" s="13"/>
    </row>
    <row r="89" ht="16.5">
      <c r="Y89" s="13"/>
    </row>
    <row r="90" ht="16.5">
      <c r="Y90" s="13"/>
    </row>
    <row r="91" ht="16.5">
      <c r="Y91" s="13"/>
    </row>
    <row r="92" ht="16.5">
      <c r="Y92" s="13"/>
    </row>
    <row r="93" ht="16.5">
      <c r="Y93" s="13"/>
    </row>
    <row r="94" ht="16.5">
      <c r="Y94" s="13"/>
    </row>
    <row r="95" ht="16.5">
      <c r="Y95" s="13"/>
    </row>
    <row r="96" ht="16.5">
      <c r="Y96" s="13"/>
    </row>
    <row r="97" ht="16.5">
      <c r="Y97" s="13"/>
    </row>
    <row r="98" ht="16.5">
      <c r="Y98" s="13"/>
    </row>
    <row r="99" ht="16.5">
      <c r="Y99" s="13"/>
    </row>
    <row r="100" ht="16.5">
      <c r="Y100" s="13"/>
    </row>
    <row r="101" ht="16.5">
      <c r="Y101" s="13"/>
    </row>
    <row r="102" ht="16.5">
      <c r="Y102" s="13"/>
    </row>
    <row r="103" ht="16.5">
      <c r="Y103" s="13"/>
    </row>
    <row r="104" ht="16.5">
      <c r="Y104" s="13"/>
    </row>
    <row r="105" ht="16.5">
      <c r="Y105" s="13"/>
    </row>
    <row r="106" ht="16.5">
      <c r="Y106" s="13"/>
    </row>
    <row r="107" ht="16.5">
      <c r="Y107" s="13"/>
    </row>
    <row r="108" ht="16.5">
      <c r="Y108" s="13"/>
    </row>
    <row r="109" ht="16.5">
      <c r="Y109" s="13"/>
    </row>
    <row r="110" ht="16.5">
      <c r="Y110" s="13"/>
    </row>
    <row r="111" ht="16.5">
      <c r="Y111" s="13"/>
    </row>
    <row r="112" ht="16.5">
      <c r="Y112" s="13"/>
    </row>
    <row r="113" ht="16.5">
      <c r="Y113" s="13"/>
    </row>
    <row r="114" ht="16.5">
      <c r="Y114" s="13"/>
    </row>
    <row r="115" ht="16.5">
      <c r="Y115" s="13"/>
    </row>
  </sheetData>
  <sheetProtection/>
  <mergeCells count="44">
    <mergeCell ref="O2:Y2"/>
    <mergeCell ref="B47:Y47"/>
    <mergeCell ref="A1:Y1"/>
    <mergeCell ref="T19:U19"/>
    <mergeCell ref="A2:G2"/>
    <mergeCell ref="H2:M2"/>
    <mergeCell ref="A3:A4"/>
    <mergeCell ref="B3:C3"/>
    <mergeCell ref="F3:G3"/>
    <mergeCell ref="H3:I3"/>
    <mergeCell ref="U43:Y43"/>
    <mergeCell ref="N3:O3"/>
    <mergeCell ref="X3:Y3"/>
    <mergeCell ref="V3:W3"/>
    <mergeCell ref="R3:S3"/>
    <mergeCell ref="T3:U3"/>
    <mergeCell ref="O43:S43"/>
    <mergeCell ref="P3:Q3"/>
    <mergeCell ref="N19:O19"/>
    <mergeCell ref="T41:U41"/>
    <mergeCell ref="A5:A19"/>
    <mergeCell ref="H19:I19"/>
    <mergeCell ref="L3:M3"/>
    <mergeCell ref="D3:E3"/>
    <mergeCell ref="J3:K3"/>
    <mergeCell ref="B19:C19"/>
    <mergeCell ref="C42:G42"/>
    <mergeCell ref="I42:M42"/>
    <mergeCell ref="O42:S42"/>
    <mergeCell ref="A20:A41"/>
    <mergeCell ref="B41:C41"/>
    <mergeCell ref="H41:I41"/>
    <mergeCell ref="B40:C40"/>
    <mergeCell ref="A42:B42"/>
    <mergeCell ref="A43:B43"/>
    <mergeCell ref="B45:T45"/>
    <mergeCell ref="B46:T46"/>
    <mergeCell ref="H40:I40"/>
    <mergeCell ref="C43:G43"/>
    <mergeCell ref="I43:M43"/>
    <mergeCell ref="N41:O41"/>
    <mergeCell ref="N40:O40"/>
    <mergeCell ref="T40:U40"/>
    <mergeCell ref="U42:Y42"/>
  </mergeCells>
  <printOptions horizontalCentered="1" verticalCentered="1"/>
  <pageMargins left="0.1968503937007874" right="0.15748031496062992" top="0.1968503937007874" bottom="0.3937007874015748" header="0.11811023622047245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Dahan</cp:lastModifiedBy>
  <cp:lastPrinted>2015-08-26T05:36:12Z</cp:lastPrinted>
  <dcterms:created xsi:type="dcterms:W3CDTF">2004-11-27T17:27:21Z</dcterms:created>
  <dcterms:modified xsi:type="dcterms:W3CDTF">2017-12-26T02:24:21Z</dcterms:modified>
  <cp:category/>
  <cp:version/>
  <cp:contentType/>
  <cp:contentStatus/>
</cp:coreProperties>
</file>