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50" windowWidth="13250" windowHeight="6900" activeTab="1"/>
  </bookViews>
  <sheets>
    <sheet name="碩士班" sheetId="1" r:id="rId1"/>
    <sheet name="四技日間部" sheetId="2" r:id="rId2"/>
    <sheet name="四技進修部" sheetId="3" r:id="rId3"/>
    <sheet name="二技進修部假日班" sheetId="4" r:id="rId4"/>
    <sheet name="二專在職班" sheetId="5" r:id="rId5"/>
    <sheet name="二技進修部夜間班" sheetId="6" r:id="rId6"/>
  </sheets>
  <definedNames>
    <definedName name="_xlnm.Print_Area" localSheetId="1">'四技日間部'!$A$1:$Y$42</definedName>
    <definedName name="_xlnm.Print_Area" localSheetId="2">'四技進修部'!$A$1:$Y$40</definedName>
  </definedNames>
  <calcPr fullCalcOnLoad="1"/>
</workbook>
</file>

<file path=xl/sharedStrings.xml><?xml version="1.0" encoding="utf-8"?>
<sst xmlns="http://schemas.openxmlformats.org/spreadsheetml/2006/main" count="806" uniqueCount="404">
  <si>
    <r>
      <rPr>
        <b/>
        <sz val="12"/>
        <color indexed="12"/>
        <rFont val="標楷體"/>
        <family val="4"/>
      </rPr>
      <t>系別：土木工程與環境資源管理系</t>
    </r>
  </si>
  <si>
    <r>
      <rPr>
        <b/>
        <sz val="12"/>
        <color indexed="12"/>
        <rFont val="標楷體"/>
        <family val="4"/>
      </rPr>
      <t>制別：研究所碩士班</t>
    </r>
  </si>
  <si>
    <r>
      <rPr>
        <sz val="12"/>
        <rFont val="標楷體"/>
        <family val="4"/>
      </rPr>
      <t>修別</t>
    </r>
  </si>
  <si>
    <r>
      <rPr>
        <sz val="12"/>
        <rFont val="標楷體"/>
        <family val="4"/>
      </rPr>
      <t>科目名稱</t>
    </r>
  </si>
  <si>
    <r>
      <rPr>
        <sz val="8"/>
        <rFont val="標楷體"/>
        <family val="4"/>
      </rPr>
      <t>代碼</t>
    </r>
  </si>
  <si>
    <r>
      <rPr>
        <sz val="8"/>
        <rFont val="標楷體"/>
        <family val="4"/>
      </rPr>
      <t>學分</t>
    </r>
  </si>
  <si>
    <r>
      <rPr>
        <sz val="8"/>
        <rFont val="標楷體"/>
        <family val="4"/>
      </rPr>
      <t>時數</t>
    </r>
  </si>
  <si>
    <r>
      <rPr>
        <sz val="12"/>
        <rFont val="標楷體"/>
        <family val="4"/>
      </rPr>
      <t>必修科目</t>
    </r>
  </si>
  <si>
    <r>
      <rPr>
        <sz val="10"/>
        <rFont val="標楷體"/>
        <family val="4"/>
      </rPr>
      <t>專題研討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</si>
  <si>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專題研討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</si>
  <si>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專題研討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三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</si>
  <si>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論文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</si>
  <si>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論文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</si>
  <si>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必修科目合計</t>
    </r>
  </si>
  <si>
    <r>
      <rPr>
        <sz val="12"/>
        <rFont val="標楷體"/>
        <family val="4"/>
      </rPr>
      <t>選修科目</t>
    </r>
  </si>
  <si>
    <r>
      <rPr>
        <sz val="10"/>
        <rFont val="標楷體"/>
        <family val="4"/>
      </rPr>
      <t>高等結構學</t>
    </r>
  </si>
  <si>
    <r>
      <rPr>
        <sz val="10"/>
        <rFont val="標楷體"/>
        <family val="4"/>
      </rPr>
      <t>耐震能力評估與補強</t>
    </r>
  </si>
  <si>
    <r>
      <rPr>
        <sz val="10"/>
        <rFont val="標楷體"/>
        <family val="4"/>
      </rPr>
      <t>溫室氣體減量</t>
    </r>
  </si>
  <si>
    <r>
      <rPr>
        <sz val="10"/>
        <rFont val="標楷體"/>
        <family val="4"/>
      </rPr>
      <t>環境工程特論</t>
    </r>
  </si>
  <si>
    <r>
      <rPr>
        <sz val="10"/>
        <rFont val="標楷體"/>
        <family val="4"/>
      </rPr>
      <t>空氣污染控制</t>
    </r>
  </si>
  <si>
    <r>
      <rPr>
        <sz val="10"/>
        <rFont val="標楷體"/>
        <family val="4"/>
      </rPr>
      <t>水質管理</t>
    </r>
  </si>
  <si>
    <r>
      <rPr>
        <sz val="10"/>
        <rFont val="標楷體"/>
        <family val="4"/>
      </rPr>
      <t>防救災教育特論</t>
    </r>
  </si>
  <si>
    <r>
      <rPr>
        <sz val="10"/>
        <rFont val="標楷體"/>
        <family val="4"/>
      </rPr>
      <t>高等鋼筋混凝土設計</t>
    </r>
  </si>
  <si>
    <r>
      <rPr>
        <sz val="10"/>
        <rFont val="標楷體"/>
        <family val="4"/>
      </rPr>
      <t>結構動力學</t>
    </r>
  </si>
  <si>
    <t>工程地球物理特論</t>
  </si>
  <si>
    <r>
      <rPr>
        <sz val="10"/>
        <rFont val="標楷體"/>
        <family val="4"/>
      </rPr>
      <t>營建災害管理特論</t>
    </r>
  </si>
  <si>
    <r>
      <rPr>
        <sz val="10"/>
        <rFont val="標楷體"/>
        <family val="4"/>
      </rPr>
      <t>廢棄物處理特論</t>
    </r>
  </si>
  <si>
    <r>
      <rPr>
        <sz val="10"/>
        <rFont val="標楷體"/>
        <family val="4"/>
      </rPr>
      <t>高等資源處理</t>
    </r>
  </si>
  <si>
    <r>
      <rPr>
        <sz val="10"/>
        <rFont val="標楷體"/>
        <family val="4"/>
      </rPr>
      <t>邊坡穩定與災害防治</t>
    </r>
  </si>
  <si>
    <t>環境地球物理特論</t>
  </si>
  <si>
    <r>
      <rPr>
        <sz val="10"/>
        <rFont val="標楷體"/>
        <family val="4"/>
      </rPr>
      <t>監測資料分析</t>
    </r>
  </si>
  <si>
    <r>
      <rPr>
        <sz val="10"/>
        <rFont val="標楷體"/>
        <family val="4"/>
      </rPr>
      <t>環境數值分析</t>
    </r>
  </si>
  <si>
    <r>
      <rPr>
        <sz val="10"/>
        <rFont val="標楷體"/>
        <family val="4"/>
      </rPr>
      <t>結構穩定學</t>
    </r>
  </si>
  <si>
    <r>
      <rPr>
        <sz val="10"/>
        <rFont val="標楷體"/>
        <family val="4"/>
      </rPr>
      <t>土木工程防災減災特論</t>
    </r>
  </si>
  <si>
    <r>
      <rPr>
        <sz val="10"/>
        <rFont val="標楷體"/>
        <family val="4"/>
      </rPr>
      <t>鋼構件行為學</t>
    </r>
  </si>
  <si>
    <r>
      <rPr>
        <sz val="10"/>
        <rFont val="標楷體"/>
        <family val="4"/>
      </rPr>
      <t>實驗設計與分析</t>
    </r>
  </si>
  <si>
    <r>
      <rPr>
        <sz val="10"/>
        <rFont val="標楷體"/>
        <family val="4"/>
      </rPr>
      <t>水及廢水處理程序</t>
    </r>
  </si>
  <si>
    <r>
      <rPr>
        <sz val="10"/>
        <rFont val="標楷體"/>
        <family val="4"/>
      </rPr>
      <t>污水工程設計</t>
    </r>
  </si>
  <si>
    <r>
      <rPr>
        <sz val="10"/>
        <rFont val="標楷體"/>
        <family val="4"/>
      </rPr>
      <t>橋梁設計</t>
    </r>
  </si>
  <si>
    <r>
      <rPr>
        <sz val="10"/>
        <rFont val="標楷體"/>
        <family val="4"/>
      </rPr>
      <t>環境管理</t>
    </r>
  </si>
  <si>
    <r>
      <rPr>
        <sz val="10"/>
        <rFont val="標楷體"/>
        <family val="4"/>
      </rPr>
      <t>耐震設計</t>
    </r>
  </si>
  <si>
    <r>
      <rPr>
        <sz val="10"/>
        <rFont val="標楷體"/>
        <family val="4"/>
      </rPr>
      <t>預定選修合計</t>
    </r>
  </si>
  <si>
    <r>
      <rPr>
        <sz val="10"/>
        <rFont val="標楷體"/>
        <family val="4"/>
      </rPr>
      <t>修習科目合計</t>
    </r>
  </si>
  <si>
    <r>
      <rPr>
        <sz val="10"/>
        <rFont val="標楷體"/>
        <family val="4"/>
      </rPr>
      <t>科目修別與代碼</t>
    </r>
  </si>
  <si>
    <r>
      <rPr>
        <sz val="10"/>
        <rFont val="標楷體"/>
        <family val="4"/>
      </rPr>
      <t>通識必修</t>
    </r>
    <r>
      <rPr>
        <sz val="10"/>
        <rFont val="Times New Roman"/>
        <family val="1"/>
      </rPr>
      <t>(1)</t>
    </r>
  </si>
  <si>
    <r>
      <rPr>
        <sz val="10"/>
        <rFont val="標楷體"/>
        <family val="4"/>
      </rPr>
      <t>通識必修</t>
    </r>
    <r>
      <rPr>
        <sz val="10"/>
        <rFont val="Times New Roman"/>
        <family val="1"/>
      </rPr>
      <t>(1)</t>
    </r>
  </si>
  <si>
    <r>
      <rPr>
        <sz val="10"/>
        <rFont val="標楷體"/>
        <family val="4"/>
      </rPr>
      <t>專業必修</t>
    </r>
    <r>
      <rPr>
        <sz val="10"/>
        <rFont val="Times New Roman"/>
        <family val="1"/>
      </rPr>
      <t>(2)</t>
    </r>
  </si>
  <si>
    <r>
      <rPr>
        <sz val="10"/>
        <rFont val="標楷體"/>
        <family val="4"/>
      </rPr>
      <t>專業選修</t>
    </r>
    <r>
      <rPr>
        <sz val="10"/>
        <rFont val="Times New Roman"/>
        <family val="1"/>
      </rPr>
      <t>(3)</t>
    </r>
  </si>
  <si>
    <r>
      <rPr>
        <sz val="10"/>
        <rFont val="標楷體"/>
        <family val="4"/>
      </rPr>
      <t>專業選修</t>
    </r>
    <r>
      <rPr>
        <sz val="10"/>
        <rFont val="Times New Roman"/>
        <family val="1"/>
      </rPr>
      <t>(3)</t>
    </r>
  </si>
  <si>
    <r>
      <rPr>
        <sz val="10"/>
        <rFont val="標楷體"/>
        <family val="4"/>
      </rPr>
      <t>通識選修</t>
    </r>
    <r>
      <rPr>
        <sz val="10"/>
        <rFont val="Times New Roman"/>
        <family val="1"/>
      </rPr>
      <t>(6)</t>
    </r>
  </si>
  <si>
    <r>
      <rPr>
        <sz val="10"/>
        <rFont val="標楷體"/>
        <family val="4"/>
      </rPr>
      <t>必修合計</t>
    </r>
  </si>
  <si>
    <r>
      <rPr>
        <sz val="10"/>
        <rFont val="標楷體"/>
        <family val="4"/>
      </rPr>
      <t>必修合計</t>
    </r>
  </si>
  <si>
    <r>
      <rPr>
        <sz val="10"/>
        <rFont val="標楷體"/>
        <family val="4"/>
      </rPr>
      <t>最低選修</t>
    </r>
  </si>
  <si>
    <r>
      <rPr>
        <sz val="10"/>
        <rFont val="標楷體"/>
        <family val="4"/>
      </rPr>
      <t>最低選修</t>
    </r>
  </si>
  <si>
    <r>
      <rPr>
        <sz val="10"/>
        <rFont val="標楷體"/>
        <family val="4"/>
      </rPr>
      <t>最低畢業</t>
    </r>
  </si>
  <si>
    <r>
      <rPr>
        <sz val="10"/>
        <rFont val="標楷體"/>
        <family val="4"/>
      </rPr>
      <t>最低畢業</t>
    </r>
  </si>
  <si>
    <r>
      <rPr>
        <sz val="10"/>
        <rFont val="標楷體"/>
        <family val="4"/>
      </rPr>
      <t>學分</t>
    </r>
    <r>
      <rPr>
        <sz val="10"/>
        <rFont val="Times New Roman"/>
        <family val="1"/>
      </rPr>
      <t>/</t>
    </r>
    <r>
      <rPr>
        <sz val="10"/>
        <rFont val="標楷體"/>
        <family val="4"/>
      </rPr>
      <t>時數</t>
    </r>
  </si>
  <si>
    <r>
      <rPr>
        <sz val="10"/>
        <color indexed="10"/>
        <rFont val="標楷體"/>
        <family val="4"/>
      </rPr>
      <t>註</t>
    </r>
    <r>
      <rPr>
        <sz val="10"/>
        <color indexed="10"/>
        <rFont val="Times New Roman"/>
        <family val="1"/>
      </rPr>
      <t>1:</t>
    </r>
    <r>
      <rPr>
        <u val="single"/>
        <sz val="10"/>
        <color indexed="10"/>
        <rFont val="標楷體"/>
        <family val="4"/>
      </rPr>
      <t>必修</t>
    </r>
    <r>
      <rPr>
        <u val="single"/>
        <sz val="10"/>
        <color indexed="10"/>
        <rFont val="Times New Roman"/>
        <family val="1"/>
      </rPr>
      <t>6</t>
    </r>
    <r>
      <rPr>
        <u val="single"/>
        <sz val="10"/>
        <color indexed="10"/>
        <rFont val="標楷體"/>
        <family val="4"/>
      </rPr>
      <t>學</t>
    </r>
    <r>
      <rPr>
        <sz val="10"/>
        <color indexed="10"/>
        <rFont val="標楷體"/>
        <family val="4"/>
      </rPr>
      <t>分及</t>
    </r>
    <r>
      <rPr>
        <u val="single"/>
        <sz val="10"/>
        <color indexed="10"/>
        <rFont val="標楷體"/>
        <family val="4"/>
      </rPr>
      <t>選修</t>
    </r>
    <r>
      <rPr>
        <u val="single"/>
        <sz val="10"/>
        <color indexed="10"/>
        <rFont val="Times New Roman"/>
        <family val="1"/>
      </rPr>
      <t>24</t>
    </r>
    <r>
      <rPr>
        <u val="single"/>
        <sz val="10"/>
        <color indexed="10"/>
        <rFont val="標楷體"/>
        <family val="4"/>
      </rPr>
      <t>學分</t>
    </r>
    <r>
      <rPr>
        <sz val="10"/>
        <color indexed="10"/>
        <rFont val="標楷體"/>
        <family val="4"/>
      </rPr>
      <t>，專題研討為必修但不計學分。修畢</t>
    </r>
    <r>
      <rPr>
        <sz val="10"/>
        <color indexed="10"/>
        <rFont val="Times New Roman"/>
        <family val="1"/>
      </rPr>
      <t>30</t>
    </r>
    <r>
      <rPr>
        <sz val="10"/>
        <color indexed="10"/>
        <rFont val="標楷體"/>
        <family val="4"/>
      </rPr>
      <t>學分始能畢業。</t>
    </r>
  </si>
  <si>
    <r>
      <rPr>
        <sz val="10"/>
        <color indexed="10"/>
        <rFont val="標楷體"/>
        <family val="4"/>
      </rPr>
      <t>註</t>
    </r>
    <r>
      <rPr>
        <sz val="10"/>
        <color indexed="10"/>
        <rFont val="Times New Roman"/>
        <family val="1"/>
      </rPr>
      <t>2:</t>
    </r>
    <r>
      <rPr>
        <sz val="10"/>
        <color indexed="10"/>
        <rFont val="標楷體"/>
        <family val="4"/>
      </rPr>
      <t>指導教授得要求學生選修本系其他年制之課程，但不列入畢業學分。</t>
    </r>
  </si>
  <si>
    <r>
      <rPr>
        <sz val="10"/>
        <color indexed="10"/>
        <rFont val="標楷體"/>
        <family val="4"/>
      </rPr>
      <t>註</t>
    </r>
    <r>
      <rPr>
        <sz val="10"/>
        <color indexed="10"/>
        <rFont val="Times New Roman"/>
        <family val="1"/>
      </rPr>
      <t>3:</t>
    </r>
    <r>
      <rPr>
        <sz val="10"/>
        <color indexed="10"/>
        <rFont val="標楷體"/>
        <family val="4"/>
      </rPr>
      <t>各選修科目得調整開課學期。</t>
    </r>
  </si>
  <si>
    <r>
      <rPr>
        <b/>
        <sz val="18"/>
        <color indexed="12"/>
        <rFont val="標楷體"/>
        <family val="4"/>
      </rPr>
      <t>大漢技術學院</t>
    </r>
    <r>
      <rPr>
        <b/>
        <sz val="18"/>
        <color indexed="12"/>
        <rFont val="Times New Roman"/>
        <family val="1"/>
      </rPr>
      <t xml:space="preserve"> 103</t>
    </r>
    <r>
      <rPr>
        <b/>
        <sz val="18"/>
        <color indexed="12"/>
        <rFont val="標楷體"/>
        <family val="4"/>
      </rPr>
      <t>學年度入學新生課程標準表</t>
    </r>
  </si>
  <si>
    <r>
      <rPr>
        <b/>
        <sz val="12"/>
        <color indexed="12"/>
        <rFont val="標楷體"/>
        <family val="4"/>
      </rPr>
      <t>制別：四技</t>
    </r>
    <r>
      <rPr>
        <b/>
        <sz val="12"/>
        <color indexed="12"/>
        <rFont val="Times New Roman"/>
        <family val="1"/>
      </rPr>
      <t>(</t>
    </r>
    <r>
      <rPr>
        <b/>
        <sz val="12"/>
        <color indexed="12"/>
        <rFont val="標楷體"/>
        <family val="4"/>
      </rPr>
      <t>日間部</t>
    </r>
    <r>
      <rPr>
        <b/>
        <sz val="12"/>
        <color indexed="12"/>
        <rFont val="Times New Roman"/>
        <family val="1"/>
      </rPr>
      <t>)</t>
    </r>
  </si>
  <si>
    <r>
      <rPr>
        <sz val="10"/>
        <color indexed="8"/>
        <rFont val="標楷體"/>
        <family val="4"/>
      </rPr>
      <t>修別</t>
    </r>
  </si>
  <si>
    <r>
      <rPr>
        <sz val="8"/>
        <color indexed="8"/>
        <rFont val="標楷體"/>
        <family val="4"/>
      </rPr>
      <t>第一學年</t>
    </r>
    <r>
      <rPr>
        <sz val="8"/>
        <color indexed="8"/>
        <rFont val="Times New Roman"/>
        <family val="1"/>
      </rPr>
      <t>(103</t>
    </r>
    <r>
      <rPr>
        <sz val="8"/>
        <color indexed="8"/>
        <rFont val="標楷體"/>
        <family val="4"/>
      </rPr>
      <t>年</t>
    </r>
    <r>
      <rPr>
        <sz val="8"/>
        <color indexed="8"/>
        <rFont val="Times New Roman"/>
        <family val="1"/>
      </rPr>
      <t>9</t>
    </r>
    <r>
      <rPr>
        <sz val="8"/>
        <color indexed="8"/>
        <rFont val="標楷體"/>
        <family val="4"/>
      </rPr>
      <t>月</t>
    </r>
    <r>
      <rPr>
        <sz val="8"/>
        <color indexed="8"/>
        <rFont val="Times New Roman"/>
        <family val="1"/>
      </rPr>
      <t>~104</t>
    </r>
    <r>
      <rPr>
        <sz val="8"/>
        <color indexed="8"/>
        <rFont val="標楷體"/>
        <family val="4"/>
      </rPr>
      <t>年</t>
    </r>
    <r>
      <rPr>
        <sz val="8"/>
        <color indexed="8"/>
        <rFont val="Times New Roman"/>
        <family val="1"/>
      </rPr>
      <t>6</t>
    </r>
    <r>
      <rPr>
        <sz val="8"/>
        <color indexed="8"/>
        <rFont val="標楷體"/>
        <family val="4"/>
      </rPr>
      <t>月</t>
    </r>
    <r>
      <rPr>
        <sz val="8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</si>
  <si>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上學期</t>
    </r>
  </si>
  <si>
    <r>
      <rPr>
        <sz val="10"/>
        <color indexed="8"/>
        <rFont val="標楷體"/>
        <family val="4"/>
      </rPr>
      <t>下學期</t>
    </r>
  </si>
  <si>
    <r>
      <rPr>
        <sz val="10"/>
        <rFont val="細明體"/>
        <family val="3"/>
      </rPr>
      <t>學分數：</t>
    </r>
  </si>
  <si>
    <r>
      <rPr>
        <sz val="10"/>
        <color indexed="8"/>
        <rFont val="標楷體"/>
        <family val="4"/>
      </rPr>
      <t>科目名稱</t>
    </r>
  </si>
  <si>
    <r>
      <rPr>
        <sz val="8"/>
        <color indexed="8"/>
        <rFont val="標楷體"/>
        <family val="4"/>
      </rPr>
      <t>代碼</t>
    </r>
  </si>
  <si>
    <r>
      <rPr>
        <sz val="8"/>
        <color indexed="8"/>
        <rFont val="標楷體"/>
        <family val="4"/>
      </rPr>
      <t>學分</t>
    </r>
  </si>
  <si>
    <r>
      <rPr>
        <sz val="8"/>
        <color indexed="8"/>
        <rFont val="標楷體"/>
        <family val="4"/>
      </rPr>
      <t>時數</t>
    </r>
  </si>
  <si>
    <r>
      <rPr>
        <sz val="8"/>
        <color indexed="8"/>
        <rFont val="標楷體"/>
        <family val="4"/>
      </rPr>
      <t>學分</t>
    </r>
  </si>
  <si>
    <t xml:space="preserve"> </t>
  </si>
  <si>
    <r>
      <rPr>
        <sz val="10"/>
        <rFont val="細明體"/>
        <family val="3"/>
      </rPr>
      <t>通識</t>
    </r>
  </si>
  <si>
    <r>
      <rPr>
        <sz val="10"/>
        <rFont val="細明體"/>
        <family val="3"/>
      </rPr>
      <t>專業必修</t>
    </r>
  </si>
  <si>
    <r>
      <rPr>
        <sz val="10"/>
        <rFont val="細明體"/>
        <family val="3"/>
      </rPr>
      <t>專業選修</t>
    </r>
  </si>
  <si>
    <r>
      <rPr>
        <sz val="10"/>
        <color indexed="8"/>
        <rFont val="標楷體"/>
        <family val="4"/>
      </rPr>
      <t>必修科目</t>
    </r>
  </si>
  <si>
    <r>
      <rPr>
        <sz val="10"/>
        <rFont val="標楷體"/>
        <family val="4"/>
      </rPr>
      <t>實務實習</t>
    </r>
  </si>
  <si>
    <r>
      <rPr>
        <sz val="10"/>
        <rFont val="細明體"/>
        <family val="3"/>
      </rPr>
      <t>一上</t>
    </r>
  </si>
  <si>
    <r>
      <rPr>
        <sz val="10"/>
        <rFont val="標楷體"/>
        <family val="4"/>
      </rPr>
      <t>體育</t>
    </r>
  </si>
  <si>
    <r>
      <rPr>
        <sz val="10"/>
        <rFont val="標楷體"/>
        <family val="4"/>
      </rPr>
      <t>藝術學群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</si>
  <si>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國文發展課程</t>
    </r>
  </si>
  <si>
    <r>
      <rPr>
        <sz val="10"/>
        <rFont val="細明體"/>
        <family val="3"/>
      </rPr>
      <t>一下</t>
    </r>
  </si>
  <si>
    <r>
      <rPr>
        <sz val="10"/>
        <rFont val="標楷體"/>
        <family val="4"/>
      </rPr>
      <t>結構學</t>
    </r>
  </si>
  <si>
    <r>
      <rPr>
        <sz val="10"/>
        <rFont val="細明體"/>
        <family val="3"/>
      </rPr>
      <t>二上</t>
    </r>
  </si>
  <si>
    <r>
      <rPr>
        <sz val="10"/>
        <rFont val="標楷體"/>
        <family val="4"/>
      </rPr>
      <t>自然科學群</t>
    </r>
  </si>
  <si>
    <t>鋼筋混凝土</t>
  </si>
  <si>
    <r>
      <rPr>
        <sz val="10"/>
        <rFont val="細明體"/>
        <family val="3"/>
      </rPr>
      <t>二下</t>
    </r>
  </si>
  <si>
    <r>
      <rPr>
        <sz val="10"/>
        <rFont val="標楷體"/>
        <family val="4"/>
      </rPr>
      <t>測量學</t>
    </r>
  </si>
  <si>
    <r>
      <rPr>
        <sz val="10"/>
        <rFont val="標楷體"/>
        <family val="4"/>
      </rPr>
      <t>社會學群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</si>
  <si>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rPr>
        <sz val="10"/>
        <rFont val="細明體"/>
        <family val="3"/>
      </rPr>
      <t>三上</t>
    </r>
  </si>
  <si>
    <r>
      <rPr>
        <sz val="10"/>
        <rFont val="標楷體"/>
        <family val="4"/>
      </rPr>
      <t>測量實習</t>
    </r>
  </si>
  <si>
    <r>
      <rPr>
        <sz val="10"/>
        <rFont val="細明體"/>
        <family val="3"/>
      </rPr>
      <t>三下</t>
    </r>
  </si>
  <si>
    <r>
      <rPr>
        <sz val="10"/>
        <rFont val="細明體"/>
        <family val="3"/>
      </rPr>
      <t>四上</t>
    </r>
  </si>
  <si>
    <r>
      <rPr>
        <sz val="10"/>
        <rFont val="標楷體"/>
        <family val="4"/>
      </rPr>
      <t>工程力學</t>
    </r>
  </si>
  <si>
    <r>
      <rPr>
        <sz val="10"/>
        <rFont val="標楷體"/>
        <family val="4"/>
      </rPr>
      <t>材料力學</t>
    </r>
  </si>
  <si>
    <r>
      <rPr>
        <sz val="10"/>
        <rFont val="細明體"/>
        <family val="3"/>
      </rPr>
      <t>四下</t>
    </r>
  </si>
  <si>
    <r>
      <rPr>
        <sz val="10"/>
        <rFont val="標楷體"/>
        <family val="4"/>
      </rPr>
      <t>空氣污染防制</t>
    </r>
  </si>
  <si>
    <r>
      <rPr>
        <sz val="10"/>
        <rFont val="細明體"/>
        <family val="3"/>
      </rPr>
      <t>和＝</t>
    </r>
  </si>
  <si>
    <t xml:space="preserve"> </t>
  </si>
  <si>
    <r>
      <rPr>
        <sz val="10"/>
        <rFont val="細明體"/>
        <family val="3"/>
      </rPr>
      <t>時數：</t>
    </r>
  </si>
  <si>
    <r>
      <rPr>
        <sz val="10"/>
        <color indexed="8"/>
        <rFont val="標楷體"/>
        <family val="4"/>
      </rPr>
      <t>選修科目</t>
    </r>
  </si>
  <si>
    <t>微積分</t>
  </si>
  <si>
    <r>
      <rPr>
        <sz val="10"/>
        <rFont val="標楷體"/>
        <family val="4"/>
      </rPr>
      <t>通識選修</t>
    </r>
  </si>
  <si>
    <t>流體力學</t>
  </si>
  <si>
    <r>
      <rPr>
        <sz val="10"/>
        <rFont val="標楷體"/>
        <family val="4"/>
      </rPr>
      <t>普通物理</t>
    </r>
  </si>
  <si>
    <r>
      <rPr>
        <sz val="10"/>
        <rFont val="標楷體"/>
        <family val="4"/>
      </rPr>
      <t>工程倫理</t>
    </r>
  </si>
  <si>
    <t>固體廢棄物處理</t>
  </si>
  <si>
    <r>
      <rPr>
        <sz val="10"/>
        <rFont val="標楷體"/>
        <family val="4"/>
      </rPr>
      <t>資源處理</t>
    </r>
  </si>
  <si>
    <r>
      <rPr>
        <sz val="10"/>
        <rFont val="標楷體"/>
        <family val="4"/>
      </rPr>
      <t>論文與公文</t>
    </r>
  </si>
  <si>
    <r>
      <rPr>
        <sz val="10"/>
        <rFont val="標楷體"/>
        <family val="4"/>
      </rPr>
      <t>電腦輔助建築繪圖</t>
    </r>
  </si>
  <si>
    <t>水質分析</t>
  </si>
  <si>
    <r>
      <rPr>
        <sz val="10"/>
        <rFont val="標楷體"/>
        <family val="4"/>
      </rPr>
      <t>專業英文</t>
    </r>
  </si>
  <si>
    <r>
      <rPr>
        <sz val="10"/>
        <rFont val="標楷體"/>
        <family val="4"/>
      </rPr>
      <t>地景保育與景觀導覽</t>
    </r>
  </si>
  <si>
    <t>工程材料</t>
  </si>
  <si>
    <r>
      <rPr>
        <sz val="10"/>
        <rFont val="標楷體"/>
        <family val="4"/>
      </rPr>
      <t>工程實務簡報演練</t>
    </r>
  </si>
  <si>
    <r>
      <rPr>
        <sz val="10"/>
        <rFont val="標楷體"/>
        <family val="4"/>
      </rPr>
      <t>軍訓</t>
    </r>
  </si>
  <si>
    <r>
      <rPr>
        <sz val="10"/>
        <rFont val="標楷體"/>
        <family val="4"/>
      </rPr>
      <t>文書作業軟體應用</t>
    </r>
  </si>
  <si>
    <t>工程地質</t>
  </si>
  <si>
    <r>
      <rPr>
        <sz val="10"/>
        <rFont val="標楷體"/>
        <family val="4"/>
      </rPr>
      <t>土木施工法</t>
    </r>
  </si>
  <si>
    <r>
      <rPr>
        <sz val="10"/>
        <rFont val="標楷體"/>
        <family val="4"/>
      </rPr>
      <t>普通化學</t>
    </r>
  </si>
  <si>
    <r>
      <rPr>
        <sz val="10"/>
        <rFont val="標楷體"/>
        <family val="4"/>
      </rPr>
      <t>環境化學</t>
    </r>
  </si>
  <si>
    <t>污水工程</t>
  </si>
  <si>
    <r>
      <rPr>
        <sz val="10"/>
        <rFont val="標楷體"/>
        <family val="4"/>
      </rPr>
      <t>環境管理案例研析</t>
    </r>
  </si>
  <si>
    <t>公文與論文</t>
  </si>
  <si>
    <r>
      <rPr>
        <sz val="10"/>
        <rFont val="標楷體"/>
        <family val="4"/>
      </rPr>
      <t>簡報軟體應用</t>
    </r>
  </si>
  <si>
    <t>土壤力學</t>
  </si>
  <si>
    <r>
      <rPr>
        <sz val="10"/>
        <rFont val="標楷體"/>
        <family val="4"/>
      </rPr>
      <t>環境專案簡報實務演練</t>
    </r>
  </si>
  <si>
    <r>
      <rPr>
        <sz val="10"/>
        <rFont val="標楷體"/>
        <family val="4"/>
      </rPr>
      <t>環境工程概論</t>
    </r>
  </si>
  <si>
    <r>
      <rPr>
        <sz val="10"/>
        <rFont val="標楷體"/>
        <family val="4"/>
      </rPr>
      <t>空氣污染物採樣分析</t>
    </r>
  </si>
  <si>
    <t>廢棄物處理及資源化</t>
  </si>
  <si>
    <r>
      <rPr>
        <sz val="10"/>
        <rFont val="標楷體"/>
        <family val="4"/>
      </rPr>
      <t>工程地球物理</t>
    </r>
  </si>
  <si>
    <r>
      <rPr>
        <sz val="10"/>
        <rFont val="標楷體"/>
        <family val="4"/>
      </rPr>
      <t>工程地球物理調查</t>
    </r>
  </si>
  <si>
    <t>地理資訊系統</t>
  </si>
  <si>
    <r>
      <rPr>
        <sz val="10"/>
        <rFont val="標楷體"/>
        <family val="4"/>
      </rPr>
      <t>廢棄物抽樣檢測技術</t>
    </r>
  </si>
  <si>
    <t>水文學</t>
  </si>
  <si>
    <r>
      <rPr>
        <sz val="10"/>
        <rFont val="標楷體"/>
        <family val="4"/>
      </rPr>
      <t>工程品質管理</t>
    </r>
  </si>
  <si>
    <t>廢棄物資源化實務</t>
  </si>
  <si>
    <r>
      <rPr>
        <sz val="10"/>
        <rFont val="標楷體"/>
        <family val="4"/>
      </rPr>
      <t>掩埋操作與管理</t>
    </r>
  </si>
  <si>
    <r>
      <rPr>
        <sz val="10"/>
        <rFont val="標楷體"/>
        <family val="4"/>
      </rPr>
      <t>基礎工程</t>
    </r>
  </si>
  <si>
    <r>
      <rPr>
        <sz val="12"/>
        <color indexed="8"/>
        <rFont val="標楷體"/>
        <family val="4"/>
      </rPr>
      <t>必修合計</t>
    </r>
  </si>
  <si>
    <r>
      <rPr>
        <sz val="12"/>
        <color indexed="8"/>
        <rFont val="標楷體"/>
        <family val="4"/>
      </rPr>
      <t>學分</t>
    </r>
  </si>
  <si>
    <r>
      <rPr>
        <sz val="10"/>
        <rFont val="標楷體"/>
        <family val="4"/>
      </rPr>
      <t>營建管理</t>
    </r>
  </si>
  <si>
    <r>
      <rPr>
        <sz val="10"/>
        <rFont val="標楷體"/>
        <family val="4"/>
      </rPr>
      <t>水土保持工程</t>
    </r>
  </si>
  <si>
    <r>
      <rPr>
        <sz val="12"/>
        <color indexed="8"/>
        <rFont val="標楷體"/>
        <family val="4"/>
      </rPr>
      <t>時數</t>
    </r>
  </si>
  <si>
    <r>
      <rPr>
        <sz val="10"/>
        <rFont val="標楷體"/>
        <family val="4"/>
      </rPr>
      <t>工程材料實驗</t>
    </r>
  </si>
  <si>
    <r>
      <rPr>
        <sz val="12"/>
        <color indexed="8"/>
        <rFont val="標楷體"/>
        <family val="4"/>
      </rPr>
      <t>選修合計</t>
    </r>
  </si>
  <si>
    <r>
      <rPr>
        <sz val="11"/>
        <color indexed="8"/>
        <rFont val="標楷體"/>
        <family val="4"/>
      </rPr>
      <t>科目修別及代碼</t>
    </r>
  </si>
  <si>
    <r>
      <rPr>
        <sz val="11"/>
        <color indexed="8"/>
        <rFont val="標楷體"/>
        <family val="4"/>
      </rPr>
      <t>通識必修</t>
    </r>
    <r>
      <rPr>
        <sz val="11"/>
        <color indexed="8"/>
        <rFont val="Times New Roman"/>
        <family val="1"/>
      </rPr>
      <t>(1)</t>
    </r>
  </si>
  <si>
    <r>
      <rPr>
        <sz val="11"/>
        <color indexed="8"/>
        <rFont val="標楷體"/>
        <family val="4"/>
      </rPr>
      <t>專業必修</t>
    </r>
    <r>
      <rPr>
        <sz val="11"/>
        <color indexed="8"/>
        <rFont val="Times New Roman"/>
        <family val="1"/>
      </rPr>
      <t>(2)</t>
    </r>
  </si>
  <si>
    <r>
      <rPr>
        <sz val="11"/>
        <color indexed="8"/>
        <rFont val="標楷體"/>
        <family val="4"/>
      </rPr>
      <t>專業選修</t>
    </r>
    <r>
      <rPr>
        <sz val="11"/>
        <color indexed="8"/>
        <rFont val="Times New Roman"/>
        <family val="1"/>
      </rPr>
      <t>(3)</t>
    </r>
  </si>
  <si>
    <r>
      <rPr>
        <sz val="11"/>
        <color indexed="8"/>
        <rFont val="標楷體"/>
        <family val="4"/>
      </rPr>
      <t>通識選修</t>
    </r>
    <r>
      <rPr>
        <sz val="11"/>
        <color indexed="8"/>
        <rFont val="Times New Roman"/>
        <family val="1"/>
      </rPr>
      <t>(6)</t>
    </r>
  </si>
  <si>
    <r>
      <rPr>
        <sz val="11"/>
        <color indexed="8"/>
        <rFont val="標楷體"/>
        <family val="4"/>
      </rPr>
      <t>必修合計</t>
    </r>
  </si>
  <si>
    <r>
      <rPr>
        <sz val="11"/>
        <color indexed="8"/>
        <rFont val="標楷體"/>
        <family val="4"/>
      </rPr>
      <t>最低選修</t>
    </r>
  </si>
  <si>
    <r>
      <rPr>
        <sz val="11"/>
        <color indexed="8"/>
        <rFont val="標楷體"/>
        <family val="4"/>
      </rPr>
      <t>最低畢業</t>
    </r>
  </si>
  <si>
    <r>
      <rPr>
        <sz val="11"/>
        <color indexed="8"/>
        <rFont val="標楷體"/>
        <family val="4"/>
      </rPr>
      <t>學分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標楷體"/>
        <family val="4"/>
      </rPr>
      <t>時數</t>
    </r>
  </si>
  <si>
    <r>
      <t>(</t>
    </r>
    <r>
      <rPr>
        <sz val="12"/>
        <color indexed="8"/>
        <rFont val="標楷體"/>
        <family val="4"/>
      </rPr>
      <t>勞作教育加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標楷體"/>
        <family val="4"/>
      </rPr>
      <t>小時</t>
    </r>
    <r>
      <rPr>
        <sz val="12"/>
        <color indexed="8"/>
        <rFont val="Times New Roman"/>
        <family val="1"/>
      </rPr>
      <t>)</t>
    </r>
  </si>
  <si>
    <r>
      <rPr>
        <sz val="10"/>
        <color indexed="10"/>
        <rFont val="標楷體"/>
        <family val="4"/>
      </rPr>
      <t>註</t>
    </r>
    <r>
      <rPr>
        <sz val="10"/>
        <color indexed="10"/>
        <rFont val="Times New Roman"/>
        <family val="1"/>
      </rPr>
      <t>2:</t>
    </r>
    <r>
      <rPr>
        <sz val="10"/>
        <color indexed="10"/>
        <rFont val="標楷體"/>
        <family val="4"/>
      </rPr>
      <t>選修學分科目得調整開課學期。</t>
    </r>
  </si>
  <si>
    <r>
      <rPr>
        <b/>
        <sz val="12"/>
        <color indexed="12"/>
        <rFont val="標楷體"/>
        <family val="4"/>
      </rPr>
      <t>制別：四技</t>
    </r>
    <r>
      <rPr>
        <b/>
        <sz val="12"/>
        <color indexed="12"/>
        <rFont val="Times New Roman"/>
        <family val="1"/>
      </rPr>
      <t>(</t>
    </r>
    <r>
      <rPr>
        <b/>
        <sz val="12"/>
        <color indexed="12"/>
        <rFont val="標楷體"/>
        <family val="4"/>
      </rPr>
      <t>進修部</t>
    </r>
    <r>
      <rPr>
        <b/>
        <sz val="12"/>
        <color indexed="12"/>
        <rFont val="Times New Roman"/>
        <family val="1"/>
      </rPr>
      <t>)</t>
    </r>
  </si>
  <si>
    <r>
      <rPr>
        <sz val="10"/>
        <rFont val="標楷體"/>
        <family val="4"/>
      </rPr>
      <t>修別</t>
    </r>
  </si>
  <si>
    <r>
      <rPr>
        <sz val="10"/>
        <rFont val="標楷體"/>
        <family val="4"/>
      </rPr>
      <t>學分數：</t>
    </r>
  </si>
  <si>
    <r>
      <rPr>
        <sz val="10"/>
        <rFont val="標楷體"/>
        <family val="4"/>
      </rPr>
      <t>科目名稱</t>
    </r>
  </si>
  <si>
    <r>
      <rPr>
        <sz val="8"/>
        <rFont val="標楷體"/>
        <family val="4"/>
      </rPr>
      <t>時數</t>
    </r>
  </si>
  <si>
    <r>
      <rPr>
        <sz val="8"/>
        <rFont val="標楷體"/>
        <family val="4"/>
      </rPr>
      <t>學分</t>
    </r>
  </si>
  <si>
    <r>
      <rPr>
        <sz val="10"/>
        <rFont val="標楷體"/>
        <family val="4"/>
      </rPr>
      <t>通識</t>
    </r>
  </si>
  <si>
    <r>
      <rPr>
        <sz val="10"/>
        <rFont val="標楷體"/>
        <family val="4"/>
      </rPr>
      <t>通識</t>
    </r>
  </si>
  <si>
    <r>
      <rPr>
        <sz val="10"/>
        <rFont val="標楷體"/>
        <family val="4"/>
      </rPr>
      <t>專業必修</t>
    </r>
  </si>
  <si>
    <r>
      <rPr>
        <sz val="10"/>
        <rFont val="標楷體"/>
        <family val="4"/>
      </rPr>
      <t>專業選修</t>
    </r>
  </si>
  <si>
    <r>
      <rPr>
        <sz val="10"/>
        <rFont val="標楷體"/>
        <family val="4"/>
      </rPr>
      <t>必修科目</t>
    </r>
  </si>
  <si>
    <r>
      <rPr>
        <sz val="10"/>
        <rFont val="標楷體"/>
        <family val="4"/>
      </rPr>
      <t>土木施工法</t>
    </r>
  </si>
  <si>
    <r>
      <rPr>
        <sz val="10"/>
        <rFont val="標楷體"/>
        <family val="4"/>
      </rPr>
      <t>一上</t>
    </r>
  </si>
  <si>
    <r>
      <rPr>
        <sz val="10"/>
        <rFont val="標楷體"/>
        <family val="4"/>
      </rPr>
      <t>一下</t>
    </r>
  </si>
  <si>
    <t>結構學</t>
  </si>
  <si>
    <r>
      <rPr>
        <sz val="10"/>
        <rFont val="標楷體"/>
        <family val="4"/>
      </rPr>
      <t>二上</t>
    </r>
  </si>
  <si>
    <r>
      <rPr>
        <sz val="10"/>
        <rFont val="標楷體"/>
        <family val="4"/>
      </rPr>
      <t>二下</t>
    </r>
  </si>
  <si>
    <r>
      <rPr>
        <sz val="10"/>
        <rFont val="標楷體"/>
        <family val="4"/>
      </rPr>
      <t>三上</t>
    </r>
  </si>
  <si>
    <r>
      <rPr>
        <sz val="10"/>
        <rFont val="標楷體"/>
        <family val="4"/>
      </rPr>
      <t>三下</t>
    </r>
  </si>
  <si>
    <r>
      <rPr>
        <sz val="10"/>
        <rFont val="標楷體"/>
        <family val="4"/>
      </rPr>
      <t>四上</t>
    </r>
  </si>
  <si>
    <r>
      <rPr>
        <sz val="10"/>
        <rFont val="標楷體"/>
        <family val="4"/>
      </rPr>
      <t>四下</t>
    </r>
  </si>
  <si>
    <r>
      <rPr>
        <sz val="10"/>
        <rFont val="標楷體"/>
        <family val="4"/>
      </rPr>
      <t>和＝</t>
    </r>
  </si>
  <si>
    <r>
      <rPr>
        <sz val="10"/>
        <rFont val="標楷體"/>
        <family val="4"/>
      </rPr>
      <t>時數：</t>
    </r>
  </si>
  <si>
    <r>
      <rPr>
        <sz val="10"/>
        <rFont val="標楷體"/>
        <family val="4"/>
      </rPr>
      <t>必修科目合計</t>
    </r>
  </si>
  <si>
    <r>
      <rPr>
        <sz val="10"/>
        <rFont val="標楷體"/>
        <family val="4"/>
      </rPr>
      <t>選修科目</t>
    </r>
  </si>
  <si>
    <t>電腦輔助建築繪圖</t>
  </si>
  <si>
    <t>軍訓</t>
  </si>
  <si>
    <t>土木工程概論</t>
  </si>
  <si>
    <t>環境化學</t>
  </si>
  <si>
    <t>混凝土施工</t>
  </si>
  <si>
    <t>工程倫理</t>
  </si>
  <si>
    <r>
      <rPr>
        <sz val="10"/>
        <rFont val="標楷體"/>
        <family val="4"/>
      </rPr>
      <t>流體力學</t>
    </r>
  </si>
  <si>
    <r>
      <rPr>
        <sz val="12"/>
        <rFont val="標楷體"/>
        <family val="4"/>
      </rPr>
      <t>必修合計</t>
    </r>
  </si>
  <si>
    <r>
      <rPr>
        <sz val="12"/>
        <rFont val="標楷體"/>
        <family val="4"/>
      </rPr>
      <t>學分</t>
    </r>
  </si>
  <si>
    <r>
      <rPr>
        <sz val="10"/>
        <rFont val="標楷體"/>
        <family val="4"/>
      </rPr>
      <t>採購法</t>
    </r>
  </si>
  <si>
    <r>
      <rPr>
        <sz val="12"/>
        <rFont val="標楷體"/>
        <family val="4"/>
      </rPr>
      <t>時數</t>
    </r>
  </si>
  <si>
    <r>
      <rPr>
        <sz val="10"/>
        <rFont val="標楷體"/>
        <family val="4"/>
      </rPr>
      <t>工程維護與管理</t>
    </r>
  </si>
  <si>
    <r>
      <rPr>
        <sz val="12"/>
        <rFont val="標楷體"/>
        <family val="4"/>
      </rPr>
      <t>選修合計</t>
    </r>
  </si>
  <si>
    <r>
      <rPr>
        <sz val="12"/>
        <rFont val="標楷體"/>
        <family val="4"/>
      </rPr>
      <t>時數</t>
    </r>
  </si>
  <si>
    <r>
      <rPr>
        <sz val="11"/>
        <rFont val="標楷體"/>
        <family val="4"/>
      </rPr>
      <t>科目修別及代碼</t>
    </r>
  </si>
  <si>
    <r>
      <rPr>
        <sz val="11"/>
        <rFont val="標楷體"/>
        <family val="4"/>
      </rPr>
      <t>通識必修</t>
    </r>
    <r>
      <rPr>
        <sz val="11"/>
        <rFont val="Times New Roman"/>
        <family val="1"/>
      </rPr>
      <t>(1)</t>
    </r>
  </si>
  <si>
    <r>
      <rPr>
        <sz val="11"/>
        <rFont val="標楷體"/>
        <family val="4"/>
      </rPr>
      <t>專業必修</t>
    </r>
    <r>
      <rPr>
        <sz val="11"/>
        <rFont val="Times New Roman"/>
        <family val="1"/>
      </rPr>
      <t>(2)</t>
    </r>
  </si>
  <si>
    <r>
      <rPr>
        <sz val="11"/>
        <rFont val="標楷體"/>
        <family val="4"/>
      </rPr>
      <t>專業選修</t>
    </r>
    <r>
      <rPr>
        <sz val="11"/>
        <rFont val="Times New Roman"/>
        <family val="1"/>
      </rPr>
      <t>(3)</t>
    </r>
  </si>
  <si>
    <r>
      <rPr>
        <sz val="11"/>
        <rFont val="標楷體"/>
        <family val="4"/>
      </rPr>
      <t>通識選修</t>
    </r>
    <r>
      <rPr>
        <sz val="11"/>
        <rFont val="Times New Roman"/>
        <family val="1"/>
      </rPr>
      <t>(6)</t>
    </r>
  </si>
  <si>
    <r>
      <rPr>
        <sz val="11"/>
        <rFont val="標楷體"/>
        <family val="4"/>
      </rPr>
      <t>必修合計</t>
    </r>
  </si>
  <si>
    <r>
      <rPr>
        <sz val="11"/>
        <rFont val="標楷體"/>
        <family val="4"/>
      </rPr>
      <t>最低選修</t>
    </r>
  </si>
  <si>
    <r>
      <rPr>
        <sz val="11"/>
        <rFont val="標楷體"/>
        <family val="4"/>
      </rPr>
      <t>最低畢業</t>
    </r>
  </si>
  <si>
    <r>
      <rPr>
        <sz val="11"/>
        <rFont val="標楷體"/>
        <family val="4"/>
      </rPr>
      <t>學分</t>
    </r>
    <r>
      <rPr>
        <sz val="11"/>
        <rFont val="Times New Roman"/>
        <family val="1"/>
      </rPr>
      <t>/</t>
    </r>
    <r>
      <rPr>
        <sz val="11"/>
        <rFont val="標楷體"/>
        <family val="4"/>
      </rPr>
      <t>時數</t>
    </r>
  </si>
  <si>
    <r>
      <rPr>
        <sz val="10"/>
        <rFont val="標楷體"/>
        <family val="4"/>
      </rPr>
      <t>工程材料</t>
    </r>
  </si>
  <si>
    <r>
      <rPr>
        <sz val="10"/>
        <rFont val="標楷體"/>
        <family val="4"/>
      </rPr>
      <t>環境工程概論</t>
    </r>
  </si>
  <si>
    <r>
      <rPr>
        <sz val="10"/>
        <rFont val="標楷體"/>
        <family val="4"/>
      </rPr>
      <t>固體廢棄物處理</t>
    </r>
  </si>
  <si>
    <r>
      <rPr>
        <sz val="10"/>
        <rFont val="標楷體"/>
        <family val="4"/>
      </rPr>
      <t>微積分</t>
    </r>
  </si>
  <si>
    <r>
      <rPr>
        <sz val="10"/>
        <rFont val="標楷體"/>
        <family val="4"/>
      </rPr>
      <t>工程測量</t>
    </r>
  </si>
  <si>
    <r>
      <rPr>
        <sz val="10"/>
        <rFont val="標楷體"/>
        <family val="4"/>
      </rPr>
      <t>環境地質</t>
    </r>
  </si>
  <si>
    <r>
      <rPr>
        <sz val="10"/>
        <rFont val="標楷體"/>
        <family val="4"/>
      </rPr>
      <t>土壤資源利用與保育</t>
    </r>
  </si>
  <si>
    <r>
      <rPr>
        <sz val="10"/>
        <rFont val="標楷體"/>
        <family val="4"/>
      </rPr>
      <t>環境管理數學</t>
    </r>
  </si>
  <si>
    <r>
      <rPr>
        <sz val="10"/>
        <rFont val="標楷體"/>
        <family val="4"/>
      </rPr>
      <t>水質分析</t>
    </r>
  </si>
  <si>
    <r>
      <rPr>
        <sz val="10"/>
        <rFont val="標楷體"/>
        <family val="4"/>
      </rPr>
      <t>廢棄物資源化實務</t>
    </r>
  </si>
  <si>
    <r>
      <rPr>
        <sz val="10"/>
        <rFont val="標楷體"/>
        <family val="4"/>
      </rPr>
      <t>工程地質</t>
    </r>
  </si>
  <si>
    <r>
      <rPr>
        <sz val="10"/>
        <rFont val="標楷體"/>
        <family val="4"/>
      </rPr>
      <t>污水工程</t>
    </r>
  </si>
  <si>
    <r>
      <rPr>
        <sz val="10"/>
        <rFont val="標楷體"/>
        <family val="4"/>
      </rPr>
      <t>軟體應用</t>
    </r>
  </si>
  <si>
    <r>
      <rPr>
        <sz val="10"/>
        <rFont val="標楷體"/>
        <family val="4"/>
      </rPr>
      <t>土壤力學</t>
    </r>
  </si>
  <si>
    <r>
      <rPr>
        <sz val="10"/>
        <rFont val="標楷體"/>
        <family val="4"/>
      </rPr>
      <t>資源回收</t>
    </r>
  </si>
  <si>
    <r>
      <rPr>
        <sz val="10"/>
        <rFont val="標楷體"/>
        <family val="4"/>
      </rPr>
      <t>地理資訊系統</t>
    </r>
  </si>
  <si>
    <r>
      <rPr>
        <sz val="10"/>
        <rFont val="標楷體"/>
        <family val="4"/>
      </rPr>
      <t>廢棄物處理及資源化</t>
    </r>
  </si>
  <si>
    <r>
      <rPr>
        <sz val="10"/>
        <rFont val="標楷體"/>
        <family val="4"/>
      </rPr>
      <t>電腦專業應用</t>
    </r>
  </si>
  <si>
    <r>
      <rPr>
        <sz val="10"/>
        <rFont val="標楷體"/>
        <family val="4"/>
      </rPr>
      <t>工程經濟</t>
    </r>
  </si>
  <si>
    <r>
      <rPr>
        <sz val="10"/>
        <rFont val="標楷體"/>
        <family val="4"/>
      </rPr>
      <t>水文學</t>
    </r>
  </si>
  <si>
    <r>
      <rPr>
        <sz val="10"/>
        <rFont val="標楷體"/>
        <family val="4"/>
      </rPr>
      <t>防災概論</t>
    </r>
  </si>
  <si>
    <r>
      <rPr>
        <b/>
        <sz val="12"/>
        <color indexed="12"/>
        <rFont val="標楷體"/>
        <family val="4"/>
      </rPr>
      <t>制別：進修部二技假日班</t>
    </r>
  </si>
  <si>
    <r>
      <rPr>
        <sz val="10"/>
        <rFont val="標楷體"/>
        <family val="4"/>
      </rPr>
      <t>水污染防治</t>
    </r>
  </si>
  <si>
    <r>
      <rPr>
        <sz val="10"/>
        <rFont val="標楷體"/>
        <family val="4"/>
      </rPr>
      <t>水質分析</t>
    </r>
  </si>
  <si>
    <r>
      <rPr>
        <sz val="10"/>
        <rFont val="標楷體"/>
        <family val="4"/>
      </rPr>
      <t>工程材料實驗</t>
    </r>
  </si>
  <si>
    <r>
      <rPr>
        <sz val="10"/>
        <rFont val="標楷體"/>
        <family val="4"/>
      </rPr>
      <t>資源再生處理工程</t>
    </r>
  </si>
  <si>
    <r>
      <rPr>
        <sz val="10"/>
        <rFont val="標楷體"/>
        <family val="4"/>
      </rPr>
      <t>混凝土施工</t>
    </r>
  </si>
  <si>
    <t>流體力學</t>
  </si>
  <si>
    <t>工程測量</t>
  </si>
  <si>
    <r>
      <rPr>
        <sz val="10"/>
        <rFont val="標楷體"/>
        <family val="4"/>
      </rPr>
      <t>環境資源管理實務</t>
    </r>
    <r>
      <rPr>
        <sz val="10"/>
        <rFont val="Times New Roman"/>
        <family val="1"/>
      </rPr>
      <t>(1)</t>
    </r>
  </si>
  <si>
    <r>
      <rPr>
        <sz val="10"/>
        <rFont val="標楷體"/>
        <family val="4"/>
      </rPr>
      <t>全球環境議題</t>
    </r>
  </si>
  <si>
    <t>環境工程概論</t>
  </si>
  <si>
    <t>電腦輔助繪圖</t>
  </si>
  <si>
    <t>資源處理</t>
  </si>
  <si>
    <t>水土保持工程</t>
  </si>
  <si>
    <r>
      <rPr>
        <sz val="10"/>
        <rFont val="標楷體"/>
        <family val="4"/>
      </rPr>
      <t>環境資源管理實務</t>
    </r>
    <r>
      <rPr>
        <sz val="10"/>
        <rFont val="Times New Roman"/>
        <family val="1"/>
      </rPr>
      <t>(2)</t>
    </r>
  </si>
  <si>
    <t>土壤力學實驗</t>
  </si>
  <si>
    <r>
      <rPr>
        <sz val="10"/>
        <rFont val="標楷體"/>
        <family val="4"/>
      </rPr>
      <t>鋼筋混凝土</t>
    </r>
  </si>
  <si>
    <t>工程品質管理</t>
  </si>
  <si>
    <r>
      <rPr>
        <sz val="10"/>
        <rFont val="標楷體"/>
        <family val="4"/>
      </rPr>
      <t>預定選修合計</t>
    </r>
  </si>
  <si>
    <r>
      <rPr>
        <sz val="10"/>
        <rFont val="標楷體"/>
        <family val="4"/>
      </rPr>
      <t>修習科目合計</t>
    </r>
  </si>
  <si>
    <r>
      <rPr>
        <sz val="10"/>
        <rFont val="標楷體"/>
        <family val="4"/>
      </rPr>
      <t>科目修別與代碼</t>
    </r>
  </si>
  <si>
    <r>
      <rPr>
        <sz val="10"/>
        <rFont val="標楷體"/>
        <family val="4"/>
      </rPr>
      <t>專業必修</t>
    </r>
    <r>
      <rPr>
        <sz val="10"/>
        <rFont val="Times New Roman"/>
        <family val="1"/>
      </rPr>
      <t>(2)</t>
    </r>
  </si>
  <si>
    <r>
      <rPr>
        <sz val="10"/>
        <rFont val="標楷體"/>
        <family val="4"/>
      </rPr>
      <t>通識選修</t>
    </r>
    <r>
      <rPr>
        <sz val="10"/>
        <rFont val="Times New Roman"/>
        <family val="1"/>
      </rPr>
      <t>(6)</t>
    </r>
  </si>
  <si>
    <r>
      <rPr>
        <sz val="10"/>
        <rFont val="標楷體"/>
        <family val="4"/>
      </rPr>
      <t>學分</t>
    </r>
    <r>
      <rPr>
        <sz val="10"/>
        <rFont val="Times New Roman"/>
        <family val="1"/>
      </rPr>
      <t>/</t>
    </r>
    <r>
      <rPr>
        <sz val="10"/>
        <rFont val="標楷體"/>
        <family val="4"/>
      </rPr>
      <t>時數</t>
    </r>
  </si>
  <si>
    <t>0/0</t>
  </si>
  <si>
    <r>
      <rPr>
        <b/>
        <sz val="10"/>
        <color indexed="12"/>
        <rFont val="標楷體"/>
        <family val="4"/>
      </rPr>
      <t>系別：土木工程與環境資源管理系</t>
    </r>
  </si>
  <si>
    <r>
      <rPr>
        <b/>
        <sz val="12"/>
        <color indexed="12"/>
        <rFont val="標楷體"/>
        <family val="4"/>
      </rPr>
      <t>制別：進修部二專假日班</t>
    </r>
  </si>
  <si>
    <t>材料力學</t>
  </si>
  <si>
    <r>
      <rPr>
        <sz val="10"/>
        <rFont val="標楷體"/>
        <family val="4"/>
      </rPr>
      <t>鋼筋混凝土</t>
    </r>
  </si>
  <si>
    <r>
      <rPr>
        <sz val="10"/>
        <rFont val="標楷體"/>
        <family val="4"/>
      </rPr>
      <t>土壤力學實驗</t>
    </r>
  </si>
  <si>
    <r>
      <rPr>
        <sz val="10"/>
        <rFont val="標楷體"/>
        <family val="4"/>
      </rPr>
      <t>營建管理</t>
    </r>
  </si>
  <si>
    <r>
      <rPr>
        <sz val="10"/>
        <rFont val="標楷體"/>
        <family val="4"/>
      </rPr>
      <t>水土保持工程</t>
    </r>
  </si>
  <si>
    <r>
      <rPr>
        <sz val="10"/>
        <rFont val="標楷體"/>
        <family val="4"/>
      </rPr>
      <t>工程實務實習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</si>
  <si>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工程識圖</t>
    </r>
  </si>
  <si>
    <r>
      <rPr>
        <sz val="10"/>
        <rFont val="標楷體"/>
        <family val="4"/>
      </rPr>
      <t>契約與規範</t>
    </r>
  </si>
  <si>
    <r>
      <rPr>
        <sz val="10"/>
        <rFont val="標楷體"/>
        <family val="4"/>
      </rPr>
      <t>土木工程概論</t>
    </r>
  </si>
  <si>
    <r>
      <rPr>
        <sz val="10"/>
        <rFont val="標楷體"/>
        <family val="4"/>
      </rPr>
      <t>電腦輔助繪圖</t>
    </r>
  </si>
  <si>
    <r>
      <rPr>
        <sz val="10"/>
        <rFont val="標楷體"/>
        <family val="4"/>
      </rPr>
      <t>工程實務</t>
    </r>
  </si>
  <si>
    <r>
      <rPr>
        <sz val="10"/>
        <rFont val="標楷體"/>
        <family val="4"/>
      </rPr>
      <t>工程實務實習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</si>
  <si>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t>工程材料</t>
  </si>
  <si>
    <r>
      <rPr>
        <sz val="10"/>
        <rFont val="標楷體"/>
        <family val="4"/>
      </rPr>
      <t>專案分析</t>
    </r>
  </si>
  <si>
    <t>固體廢棄物處理</t>
  </si>
  <si>
    <r>
      <rPr>
        <sz val="10"/>
        <rFont val="標楷體"/>
        <family val="4"/>
      </rPr>
      <t>電腦專業運用</t>
    </r>
  </si>
  <si>
    <r>
      <rPr>
        <sz val="10"/>
        <rFont val="標楷體"/>
        <family val="4"/>
      </rPr>
      <t>流體力學</t>
    </r>
  </si>
  <si>
    <r>
      <rPr>
        <sz val="10"/>
        <rFont val="標楷體"/>
        <family val="4"/>
      </rPr>
      <t>專業選修</t>
    </r>
    <r>
      <rPr>
        <sz val="10"/>
        <rFont val="Times New Roman"/>
        <family val="1"/>
      </rPr>
      <t>(5)</t>
    </r>
  </si>
  <si>
    <r>
      <rPr>
        <sz val="10"/>
        <rFont val="標楷體"/>
        <family val="4"/>
      </rPr>
      <t>學分</t>
    </r>
    <r>
      <rPr>
        <sz val="10"/>
        <rFont val="Times New Roman"/>
        <family val="1"/>
      </rPr>
      <t>/</t>
    </r>
    <r>
      <rPr>
        <sz val="10"/>
        <rFont val="標楷體"/>
        <family val="4"/>
      </rPr>
      <t>時數</t>
    </r>
  </si>
  <si>
    <t>0/0</t>
  </si>
  <si>
    <r>
      <rPr>
        <b/>
        <sz val="12"/>
        <color indexed="12"/>
        <rFont val="標楷體"/>
        <family val="4"/>
      </rPr>
      <t>制別：進修部二技</t>
    </r>
  </si>
  <si>
    <r>
      <rPr>
        <sz val="10"/>
        <color indexed="8"/>
        <rFont val="標楷體"/>
        <family val="4"/>
      </rPr>
      <t>英語文發展</t>
    </r>
  </si>
  <si>
    <r>
      <rPr>
        <sz val="10"/>
        <rFont val="標楷體"/>
        <family val="4"/>
      </rPr>
      <t>國文發展課程</t>
    </r>
  </si>
  <si>
    <t>軟體應用</t>
  </si>
  <si>
    <t>工程測量</t>
  </si>
  <si>
    <t>營建管理</t>
  </si>
  <si>
    <t>混凝土施工</t>
  </si>
  <si>
    <t>工程品質管理</t>
  </si>
  <si>
    <t>基礎工程</t>
  </si>
  <si>
    <t>鋼結構</t>
  </si>
  <si>
    <t>環境地質概論</t>
  </si>
  <si>
    <t>廢棄物抽樣檢測</t>
  </si>
  <si>
    <t>工程地球物理概論</t>
  </si>
  <si>
    <t>廢棄物處理及資源化概論</t>
  </si>
  <si>
    <r>
      <t>103</t>
    </r>
    <r>
      <rPr>
        <b/>
        <sz val="8"/>
        <color indexed="12"/>
        <rFont val="標楷體"/>
        <family val="4"/>
      </rPr>
      <t>年</t>
    </r>
    <r>
      <rPr>
        <b/>
        <sz val="8"/>
        <color indexed="12"/>
        <rFont val="Times New Roman"/>
        <family val="1"/>
      </rPr>
      <t xml:space="preserve">9 </t>
    </r>
    <r>
      <rPr>
        <b/>
        <sz val="8"/>
        <color indexed="12"/>
        <rFont val="標楷體"/>
        <family val="4"/>
      </rPr>
      <t>月</t>
    </r>
    <r>
      <rPr>
        <b/>
        <sz val="8"/>
        <color indexed="12"/>
        <rFont val="Times New Roman"/>
        <family val="1"/>
      </rPr>
      <t xml:space="preserve">11 </t>
    </r>
    <r>
      <rPr>
        <b/>
        <sz val="8"/>
        <color indexed="12"/>
        <rFont val="標楷體"/>
        <family val="4"/>
      </rPr>
      <t>日</t>
    </r>
    <r>
      <rPr>
        <b/>
        <sz val="8"/>
        <color indexed="12"/>
        <rFont val="Times New Roman"/>
        <family val="1"/>
      </rPr>
      <t>(103</t>
    </r>
    <r>
      <rPr>
        <b/>
        <sz val="8"/>
        <color indexed="12"/>
        <rFont val="標楷體"/>
        <family val="4"/>
      </rPr>
      <t>學年度第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標楷體"/>
        <family val="4"/>
      </rPr>
      <t>學期第</t>
    </r>
    <r>
      <rPr>
        <b/>
        <sz val="8"/>
        <color indexed="12"/>
        <rFont val="Times New Roman"/>
        <family val="1"/>
      </rPr>
      <t xml:space="preserve"> 1 </t>
    </r>
    <r>
      <rPr>
        <b/>
        <sz val="8"/>
        <color indexed="12"/>
        <rFont val="標楷體"/>
        <family val="4"/>
      </rPr>
      <t>次校課程委員暨教務會議通過</t>
    </r>
    <r>
      <rPr>
        <b/>
        <sz val="8"/>
        <color indexed="12"/>
        <rFont val="Times New Roman"/>
        <family val="1"/>
      </rPr>
      <t>)                                                                                            104</t>
    </r>
    <r>
      <rPr>
        <b/>
        <sz val="8"/>
        <color indexed="12"/>
        <rFont val="標楷體"/>
        <family val="4"/>
      </rPr>
      <t>年</t>
    </r>
    <r>
      <rPr>
        <b/>
        <sz val="8"/>
        <color indexed="12"/>
        <rFont val="Times New Roman"/>
        <family val="1"/>
      </rPr>
      <t>8</t>
    </r>
    <r>
      <rPr>
        <b/>
        <sz val="8"/>
        <color indexed="12"/>
        <rFont val="標楷體"/>
        <family val="4"/>
      </rPr>
      <t>月</t>
    </r>
    <r>
      <rPr>
        <b/>
        <sz val="8"/>
        <color indexed="12"/>
        <rFont val="Times New Roman"/>
        <family val="1"/>
      </rPr>
      <t>12</t>
    </r>
    <r>
      <rPr>
        <b/>
        <sz val="8"/>
        <color indexed="12"/>
        <rFont val="標楷體"/>
        <family val="4"/>
      </rPr>
      <t>日</t>
    </r>
    <r>
      <rPr>
        <b/>
        <sz val="8"/>
        <color indexed="12"/>
        <rFont val="Times New Roman"/>
        <family val="1"/>
      </rPr>
      <t>104</t>
    </r>
    <r>
      <rPr>
        <b/>
        <sz val="8"/>
        <color indexed="12"/>
        <rFont val="標楷體"/>
        <family val="4"/>
      </rPr>
      <t>學年度第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標楷體"/>
        <family val="4"/>
      </rPr>
      <t>學期第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標楷體"/>
        <family val="4"/>
      </rPr>
      <t xml:space="preserve">次系課程委員會議通過
</t>
    </r>
    <r>
      <rPr>
        <b/>
        <sz val="8"/>
        <color indexed="12"/>
        <rFont val="Times New Roman"/>
        <family val="1"/>
      </rPr>
      <t>104</t>
    </r>
    <r>
      <rPr>
        <b/>
        <sz val="8"/>
        <color indexed="12"/>
        <rFont val="標楷體"/>
        <family val="4"/>
      </rPr>
      <t>年</t>
    </r>
    <r>
      <rPr>
        <b/>
        <sz val="8"/>
        <color indexed="12"/>
        <rFont val="Times New Roman"/>
        <family val="1"/>
      </rPr>
      <t>8</t>
    </r>
    <r>
      <rPr>
        <b/>
        <sz val="8"/>
        <color indexed="12"/>
        <rFont val="標楷體"/>
        <family val="4"/>
      </rPr>
      <t>月</t>
    </r>
    <r>
      <rPr>
        <b/>
        <sz val="8"/>
        <color indexed="12"/>
        <rFont val="Times New Roman"/>
        <family val="1"/>
      </rPr>
      <t>14</t>
    </r>
    <r>
      <rPr>
        <b/>
        <sz val="8"/>
        <color indexed="12"/>
        <rFont val="標楷體"/>
        <family val="4"/>
      </rPr>
      <t>日</t>
    </r>
    <r>
      <rPr>
        <b/>
        <sz val="8"/>
        <color indexed="12"/>
        <rFont val="Times New Roman"/>
        <family val="1"/>
      </rPr>
      <t>104</t>
    </r>
    <r>
      <rPr>
        <b/>
        <sz val="8"/>
        <color indexed="12"/>
        <rFont val="標楷體"/>
        <family val="4"/>
      </rPr>
      <t>學年度第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標楷體"/>
        <family val="4"/>
      </rPr>
      <t>學期第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標楷體"/>
        <family val="4"/>
      </rPr>
      <t>次校課委員會議暨教務會議通過</t>
    </r>
  </si>
  <si>
    <t>第一學年第一學期(103年9月~104年6月)</t>
  </si>
  <si>
    <r>
      <rPr>
        <sz val="8"/>
        <color indexed="8"/>
        <rFont val="標楷體"/>
        <family val="4"/>
      </rPr>
      <t>第二學年</t>
    </r>
    <r>
      <rPr>
        <sz val="8"/>
        <color indexed="8"/>
        <rFont val="Times New Roman"/>
        <family val="1"/>
      </rPr>
      <t>(104</t>
    </r>
    <r>
      <rPr>
        <sz val="8"/>
        <color indexed="8"/>
        <rFont val="標楷體"/>
        <family val="4"/>
      </rPr>
      <t>年</t>
    </r>
    <r>
      <rPr>
        <sz val="8"/>
        <color indexed="8"/>
        <rFont val="Times New Roman"/>
        <family val="1"/>
      </rPr>
      <t>9</t>
    </r>
    <r>
      <rPr>
        <sz val="8"/>
        <color indexed="8"/>
        <rFont val="標楷體"/>
        <family val="4"/>
      </rPr>
      <t>月</t>
    </r>
    <r>
      <rPr>
        <sz val="8"/>
        <color indexed="8"/>
        <rFont val="Times New Roman"/>
        <family val="1"/>
      </rPr>
      <t>~105</t>
    </r>
    <r>
      <rPr>
        <sz val="8"/>
        <color indexed="8"/>
        <rFont val="標楷體"/>
        <family val="4"/>
      </rPr>
      <t>年</t>
    </r>
    <r>
      <rPr>
        <sz val="8"/>
        <color indexed="8"/>
        <rFont val="Times New Roman"/>
        <family val="1"/>
      </rPr>
      <t>6</t>
    </r>
    <r>
      <rPr>
        <sz val="8"/>
        <color indexed="8"/>
        <rFont val="標楷體"/>
        <family val="4"/>
      </rPr>
      <t>月</t>
    </r>
    <r>
      <rPr>
        <sz val="8"/>
        <color indexed="8"/>
        <rFont val="Times New Roman"/>
        <family val="1"/>
      </rPr>
      <t>)</t>
    </r>
  </si>
  <si>
    <t>第一學年第二學期(104年9月~105年6月)</t>
  </si>
  <si>
    <r>
      <rPr>
        <sz val="8"/>
        <color indexed="8"/>
        <rFont val="標楷體"/>
        <family val="4"/>
      </rPr>
      <t>第三學年</t>
    </r>
    <r>
      <rPr>
        <sz val="8"/>
        <color indexed="8"/>
        <rFont val="Times New Roman"/>
        <family val="1"/>
      </rPr>
      <t>(105</t>
    </r>
    <r>
      <rPr>
        <sz val="8"/>
        <color indexed="8"/>
        <rFont val="標楷體"/>
        <family val="4"/>
      </rPr>
      <t>年</t>
    </r>
    <r>
      <rPr>
        <sz val="8"/>
        <color indexed="8"/>
        <rFont val="Times New Roman"/>
        <family val="1"/>
      </rPr>
      <t>9</t>
    </r>
    <r>
      <rPr>
        <sz val="8"/>
        <color indexed="8"/>
        <rFont val="標楷體"/>
        <family val="4"/>
      </rPr>
      <t>月</t>
    </r>
    <r>
      <rPr>
        <sz val="8"/>
        <color indexed="8"/>
        <rFont val="Times New Roman"/>
        <family val="1"/>
      </rPr>
      <t>~106</t>
    </r>
    <r>
      <rPr>
        <sz val="8"/>
        <color indexed="8"/>
        <rFont val="標楷體"/>
        <family val="4"/>
      </rPr>
      <t>年</t>
    </r>
    <r>
      <rPr>
        <sz val="8"/>
        <color indexed="8"/>
        <rFont val="Times New Roman"/>
        <family val="1"/>
      </rPr>
      <t>6</t>
    </r>
    <r>
      <rPr>
        <sz val="8"/>
        <color indexed="8"/>
        <rFont val="標楷體"/>
        <family val="4"/>
      </rPr>
      <t>月</t>
    </r>
    <r>
      <rPr>
        <sz val="8"/>
        <color indexed="8"/>
        <rFont val="Times New Roman"/>
        <family val="1"/>
      </rPr>
      <t>)</t>
    </r>
  </si>
  <si>
    <t>第二學年第一學期(105年9月~106年6月)</t>
  </si>
  <si>
    <r>
      <rPr>
        <sz val="8"/>
        <color indexed="8"/>
        <rFont val="標楷體"/>
        <family val="4"/>
      </rPr>
      <t>第四學年</t>
    </r>
    <r>
      <rPr>
        <sz val="8"/>
        <color indexed="8"/>
        <rFont val="Times New Roman"/>
        <family val="1"/>
      </rPr>
      <t>(106</t>
    </r>
    <r>
      <rPr>
        <sz val="8"/>
        <color indexed="8"/>
        <rFont val="標楷體"/>
        <family val="4"/>
      </rPr>
      <t>年</t>
    </r>
    <r>
      <rPr>
        <sz val="8"/>
        <color indexed="8"/>
        <rFont val="Times New Roman"/>
        <family val="1"/>
      </rPr>
      <t>9</t>
    </r>
    <r>
      <rPr>
        <sz val="8"/>
        <color indexed="8"/>
        <rFont val="標楷體"/>
        <family val="4"/>
      </rPr>
      <t>月</t>
    </r>
    <r>
      <rPr>
        <sz val="8"/>
        <color indexed="8"/>
        <rFont val="Times New Roman"/>
        <family val="1"/>
      </rPr>
      <t>~107</t>
    </r>
    <r>
      <rPr>
        <sz val="8"/>
        <color indexed="8"/>
        <rFont val="標楷體"/>
        <family val="4"/>
      </rPr>
      <t>年</t>
    </r>
    <r>
      <rPr>
        <sz val="8"/>
        <color indexed="8"/>
        <rFont val="Times New Roman"/>
        <family val="1"/>
      </rPr>
      <t>6</t>
    </r>
    <r>
      <rPr>
        <sz val="8"/>
        <color indexed="8"/>
        <rFont val="標楷體"/>
        <family val="4"/>
      </rPr>
      <t>月</t>
    </r>
    <r>
      <rPr>
        <sz val="8"/>
        <color indexed="8"/>
        <rFont val="Times New Roman"/>
        <family val="1"/>
      </rPr>
      <t>)</t>
    </r>
  </si>
  <si>
    <t>第二學年第二學期(106年9月~107年6月)</t>
  </si>
  <si>
    <r>
      <rPr>
        <sz val="8"/>
        <rFont val="標楷體"/>
        <family val="4"/>
      </rPr>
      <t>第一學年第一學期</t>
    </r>
    <r>
      <rPr>
        <sz val="8"/>
        <rFont val="Times New Roman"/>
        <family val="1"/>
      </rPr>
      <t>(103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9</t>
    </r>
    <r>
      <rPr>
        <sz val="8"/>
        <rFont val="標楷體"/>
        <family val="4"/>
      </rPr>
      <t>月</t>
    </r>
    <r>
      <rPr>
        <sz val="8"/>
        <rFont val="Times New Roman"/>
        <family val="1"/>
      </rPr>
      <t>~104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</t>
    </r>
    <r>
      <rPr>
        <sz val="8"/>
        <rFont val="標楷體"/>
        <family val="4"/>
      </rPr>
      <t>月</t>
    </r>
    <r>
      <rPr>
        <sz val="8"/>
        <rFont val="Times New Roman"/>
        <family val="1"/>
      </rPr>
      <t>)</t>
    </r>
  </si>
  <si>
    <r>
      <rPr>
        <sz val="8"/>
        <rFont val="標楷體"/>
        <family val="4"/>
      </rPr>
      <t>第一學年第二學期</t>
    </r>
    <r>
      <rPr>
        <sz val="8"/>
        <rFont val="Times New Roman"/>
        <family val="1"/>
      </rPr>
      <t>(104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</t>
    </r>
    <r>
      <rPr>
        <sz val="8"/>
        <rFont val="標楷體"/>
        <family val="4"/>
      </rPr>
      <t>月</t>
    </r>
    <r>
      <rPr>
        <sz val="8"/>
        <rFont val="Times New Roman"/>
        <family val="1"/>
      </rPr>
      <t>~104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6</t>
    </r>
    <r>
      <rPr>
        <sz val="8"/>
        <rFont val="標楷體"/>
        <family val="4"/>
      </rPr>
      <t>月</t>
    </r>
    <r>
      <rPr>
        <sz val="8"/>
        <rFont val="Times New Roman"/>
        <family val="1"/>
      </rPr>
      <t>)</t>
    </r>
  </si>
  <si>
    <r>
      <rPr>
        <sz val="8"/>
        <rFont val="標楷體"/>
        <family val="4"/>
      </rPr>
      <t>第二學年第一學期</t>
    </r>
    <r>
      <rPr>
        <sz val="8"/>
        <rFont val="Times New Roman"/>
        <family val="1"/>
      </rPr>
      <t>(104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9</t>
    </r>
    <r>
      <rPr>
        <sz val="8"/>
        <rFont val="標楷體"/>
        <family val="4"/>
      </rPr>
      <t>月</t>
    </r>
    <r>
      <rPr>
        <sz val="8"/>
        <rFont val="Times New Roman"/>
        <family val="1"/>
      </rPr>
      <t>~105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</t>
    </r>
    <r>
      <rPr>
        <sz val="8"/>
        <rFont val="標楷體"/>
        <family val="4"/>
      </rPr>
      <t>月</t>
    </r>
    <r>
      <rPr>
        <sz val="8"/>
        <rFont val="Times New Roman"/>
        <family val="1"/>
      </rPr>
      <t>)</t>
    </r>
  </si>
  <si>
    <r>
      <rPr>
        <sz val="8"/>
        <rFont val="標楷體"/>
        <family val="4"/>
      </rPr>
      <t>第二學年第二學期</t>
    </r>
    <r>
      <rPr>
        <sz val="8"/>
        <rFont val="Times New Roman"/>
        <family val="1"/>
      </rPr>
      <t>(105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</t>
    </r>
    <r>
      <rPr>
        <sz val="8"/>
        <rFont val="標楷體"/>
        <family val="4"/>
      </rPr>
      <t>月</t>
    </r>
    <r>
      <rPr>
        <sz val="8"/>
        <rFont val="Times New Roman"/>
        <family val="1"/>
      </rPr>
      <t>~105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6</t>
    </r>
    <r>
      <rPr>
        <sz val="8"/>
        <rFont val="標楷體"/>
        <family val="4"/>
      </rPr>
      <t>月</t>
    </r>
    <r>
      <rPr>
        <sz val="8"/>
        <rFont val="Times New Roman"/>
        <family val="1"/>
      </rPr>
      <t>)</t>
    </r>
  </si>
  <si>
    <r>
      <rPr>
        <b/>
        <sz val="18"/>
        <color indexed="12"/>
        <rFont val="標楷體"/>
        <family val="4"/>
      </rPr>
      <t>大漢技術學院</t>
    </r>
    <r>
      <rPr>
        <b/>
        <sz val="18"/>
        <color indexed="12"/>
        <rFont val="Times New Roman"/>
        <family val="1"/>
      </rPr>
      <t xml:space="preserve"> 103</t>
    </r>
    <r>
      <rPr>
        <b/>
        <sz val="18"/>
        <color indexed="12"/>
        <rFont val="標楷體"/>
        <family val="4"/>
      </rPr>
      <t>學年度入學新生課程標準表</t>
    </r>
  </si>
  <si>
    <r>
      <rPr>
        <sz val="8"/>
        <rFont val="標楷體"/>
        <family val="4"/>
      </rPr>
      <t>第一學年</t>
    </r>
    <r>
      <rPr>
        <sz val="8"/>
        <rFont val="Times New Roman"/>
        <family val="1"/>
      </rPr>
      <t>(103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9</t>
    </r>
    <r>
      <rPr>
        <sz val="8"/>
        <rFont val="標楷體"/>
        <family val="4"/>
      </rPr>
      <t>月</t>
    </r>
    <r>
      <rPr>
        <sz val="8"/>
        <rFont val="Times New Roman"/>
        <family val="1"/>
      </rPr>
      <t>~104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6</t>
    </r>
    <r>
      <rPr>
        <sz val="8"/>
        <rFont val="標楷體"/>
        <family val="4"/>
      </rPr>
      <t>月</t>
    </r>
    <r>
      <rPr>
        <sz val="8"/>
        <rFont val="Times New Roman"/>
        <family val="1"/>
      </rPr>
      <t>)</t>
    </r>
  </si>
  <si>
    <r>
      <rPr>
        <sz val="10"/>
        <rFont val="標楷體"/>
        <family val="4"/>
      </rPr>
      <t>上學期</t>
    </r>
  </si>
  <si>
    <r>
      <rPr>
        <sz val="10"/>
        <rFont val="標楷體"/>
        <family val="4"/>
      </rPr>
      <t>下學期</t>
    </r>
  </si>
  <si>
    <r>
      <rPr>
        <sz val="8"/>
        <rFont val="標楷體"/>
        <family val="4"/>
      </rPr>
      <t>第二學年</t>
    </r>
    <r>
      <rPr>
        <sz val="8"/>
        <rFont val="Times New Roman"/>
        <family val="1"/>
      </rPr>
      <t>(104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9</t>
    </r>
    <r>
      <rPr>
        <sz val="8"/>
        <rFont val="標楷體"/>
        <family val="4"/>
      </rPr>
      <t>月</t>
    </r>
    <r>
      <rPr>
        <sz val="8"/>
        <rFont val="Times New Roman"/>
        <family val="1"/>
      </rPr>
      <t>~105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6</t>
    </r>
    <r>
      <rPr>
        <sz val="8"/>
        <rFont val="標楷體"/>
        <family val="4"/>
      </rPr>
      <t>月</t>
    </r>
    <r>
      <rPr>
        <sz val="8"/>
        <rFont val="Times New Roman"/>
        <family val="1"/>
      </rPr>
      <t>)</t>
    </r>
  </si>
  <si>
    <r>
      <rPr>
        <sz val="8"/>
        <rFont val="標楷體"/>
        <family val="4"/>
      </rPr>
      <t>第三學年</t>
    </r>
    <r>
      <rPr>
        <sz val="8"/>
        <rFont val="Times New Roman"/>
        <family val="1"/>
      </rPr>
      <t>(105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9</t>
    </r>
    <r>
      <rPr>
        <sz val="8"/>
        <rFont val="標楷體"/>
        <family val="4"/>
      </rPr>
      <t>月</t>
    </r>
    <r>
      <rPr>
        <sz val="8"/>
        <rFont val="Times New Roman"/>
        <family val="1"/>
      </rPr>
      <t>~106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6</t>
    </r>
    <r>
      <rPr>
        <sz val="8"/>
        <rFont val="標楷體"/>
        <family val="4"/>
      </rPr>
      <t>月</t>
    </r>
    <r>
      <rPr>
        <sz val="8"/>
        <rFont val="Times New Roman"/>
        <family val="1"/>
      </rPr>
      <t>)</t>
    </r>
  </si>
  <si>
    <r>
      <rPr>
        <sz val="8"/>
        <rFont val="標楷體"/>
        <family val="4"/>
      </rPr>
      <t>第四學年</t>
    </r>
    <r>
      <rPr>
        <sz val="8"/>
        <rFont val="Times New Roman"/>
        <family val="1"/>
      </rPr>
      <t>(106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9</t>
    </r>
    <r>
      <rPr>
        <sz val="8"/>
        <rFont val="標楷體"/>
        <family val="4"/>
      </rPr>
      <t>月</t>
    </r>
    <r>
      <rPr>
        <sz val="8"/>
        <rFont val="Times New Roman"/>
        <family val="1"/>
      </rPr>
      <t>~107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6</t>
    </r>
    <r>
      <rPr>
        <sz val="8"/>
        <rFont val="標楷體"/>
        <family val="4"/>
      </rPr>
      <t>月</t>
    </r>
    <r>
      <rPr>
        <sz val="8"/>
        <rFont val="Times New Roman"/>
        <family val="1"/>
      </rPr>
      <t>)</t>
    </r>
  </si>
  <si>
    <r>
      <rPr>
        <sz val="10.5"/>
        <color indexed="10"/>
        <rFont val="標楷體"/>
        <family val="4"/>
      </rPr>
      <t>註</t>
    </r>
    <r>
      <rPr>
        <sz val="10.5"/>
        <color indexed="10"/>
        <rFont val="Times New Roman"/>
        <family val="1"/>
      </rPr>
      <t>2</t>
    </r>
    <r>
      <rPr>
        <sz val="10.5"/>
        <color indexed="10"/>
        <rFont val="標楷體"/>
        <family val="4"/>
      </rPr>
      <t>：本系各年制之必修、選修均可做為選修學分，選修學分科目得調整開課學期。</t>
    </r>
  </si>
  <si>
    <r>
      <rPr>
        <sz val="11"/>
        <color indexed="10"/>
        <rFont val="標楷體"/>
        <family val="4"/>
      </rPr>
      <t>註</t>
    </r>
    <r>
      <rPr>
        <sz val="11"/>
        <color indexed="10"/>
        <rFont val="Times New Roman"/>
        <family val="1"/>
      </rPr>
      <t>2</t>
    </r>
    <r>
      <rPr>
        <sz val="11"/>
        <color indexed="10"/>
        <rFont val="標楷體"/>
        <family val="4"/>
      </rPr>
      <t>：本系各年制之必修、選修均可做為選修學分，選修學分科目得調整開課學期。</t>
    </r>
  </si>
  <si>
    <r>
      <rPr>
        <b/>
        <sz val="18"/>
        <color indexed="12"/>
        <rFont val="標楷體"/>
        <family val="4"/>
      </rPr>
      <t>大漢技術學院</t>
    </r>
    <r>
      <rPr>
        <b/>
        <sz val="18"/>
        <color indexed="12"/>
        <rFont val="Times New Roman"/>
        <family val="1"/>
      </rPr>
      <t xml:space="preserve"> 103</t>
    </r>
    <r>
      <rPr>
        <b/>
        <sz val="18"/>
        <color indexed="12"/>
        <rFont val="標楷體"/>
        <family val="4"/>
      </rPr>
      <t>學年度入學新生課程標準表</t>
    </r>
    <r>
      <rPr>
        <b/>
        <sz val="18"/>
        <color indexed="12"/>
        <rFont val="Times New Roman"/>
        <family val="1"/>
      </rPr>
      <t>(</t>
    </r>
    <r>
      <rPr>
        <b/>
        <sz val="18"/>
        <color indexed="12"/>
        <rFont val="標楷體"/>
        <family val="4"/>
      </rPr>
      <t>夜間班</t>
    </r>
    <r>
      <rPr>
        <b/>
        <sz val="18"/>
        <color indexed="12"/>
        <rFont val="Times New Roman"/>
        <family val="1"/>
      </rPr>
      <t>)</t>
    </r>
  </si>
  <si>
    <r>
      <rPr>
        <b/>
        <sz val="18"/>
        <color indexed="12"/>
        <rFont val="標楷體"/>
        <family val="4"/>
      </rPr>
      <t>大漢技術學院</t>
    </r>
    <r>
      <rPr>
        <b/>
        <sz val="18"/>
        <color indexed="12"/>
        <rFont val="Times New Roman"/>
        <family val="1"/>
      </rPr>
      <t>103</t>
    </r>
    <r>
      <rPr>
        <b/>
        <sz val="18"/>
        <color indexed="12"/>
        <rFont val="標楷體"/>
        <family val="4"/>
      </rPr>
      <t>學年度入學新生課程標準表</t>
    </r>
    <r>
      <rPr>
        <b/>
        <sz val="18"/>
        <color indexed="12"/>
        <rFont val="Times New Roman"/>
        <family val="1"/>
      </rPr>
      <t>(</t>
    </r>
    <r>
      <rPr>
        <b/>
        <sz val="18"/>
        <color indexed="12"/>
        <rFont val="標楷體"/>
        <family val="4"/>
      </rPr>
      <t>假日班</t>
    </r>
    <r>
      <rPr>
        <b/>
        <sz val="18"/>
        <color indexed="12"/>
        <rFont val="Times New Roman"/>
        <family val="1"/>
      </rPr>
      <t>)</t>
    </r>
  </si>
  <si>
    <r>
      <rPr>
        <b/>
        <sz val="18"/>
        <color indexed="12"/>
        <rFont val="標楷體"/>
        <family val="4"/>
      </rPr>
      <t>大漢技術學院</t>
    </r>
    <r>
      <rPr>
        <b/>
        <sz val="18"/>
        <color indexed="12"/>
        <rFont val="Times New Roman"/>
        <family val="1"/>
      </rPr>
      <t>103</t>
    </r>
    <r>
      <rPr>
        <b/>
        <sz val="18"/>
        <color indexed="12"/>
        <rFont val="標楷體"/>
        <family val="4"/>
      </rPr>
      <t>學年度入學新生課程標準表</t>
    </r>
  </si>
  <si>
    <t>環境永續</t>
  </si>
  <si>
    <t>環境地質學</t>
  </si>
  <si>
    <t>土壤資源利用與保育</t>
  </si>
  <si>
    <t>勞作教育</t>
  </si>
  <si>
    <t>體育</t>
  </si>
  <si>
    <t>國文核心課程</t>
  </si>
  <si>
    <t>英文核心課程</t>
  </si>
  <si>
    <t>藝術學群(一)</t>
  </si>
  <si>
    <t>藝術學群(二)</t>
  </si>
  <si>
    <t>自然科學群</t>
  </si>
  <si>
    <t>社會學群(一)</t>
  </si>
  <si>
    <t>社會學群(二)</t>
  </si>
  <si>
    <t>英語文發展</t>
  </si>
  <si>
    <t>國文發展課程</t>
  </si>
  <si>
    <t>英語文學群</t>
  </si>
  <si>
    <t>體育</t>
  </si>
  <si>
    <r>
      <rPr>
        <sz val="11"/>
        <color indexed="10"/>
        <rFont val="標楷體"/>
        <family val="4"/>
      </rPr>
      <t>註</t>
    </r>
    <r>
      <rPr>
        <sz val="11"/>
        <color indexed="10"/>
        <rFont val="Times New Roman"/>
        <family val="1"/>
      </rPr>
      <t>1</t>
    </r>
    <r>
      <rPr>
        <sz val="11"/>
        <color indexed="10"/>
        <rFont val="標楷體"/>
        <family val="4"/>
      </rPr>
      <t>：每位學生須修習</t>
    </r>
    <r>
      <rPr>
        <u val="single"/>
        <sz val="11"/>
        <color indexed="10"/>
        <rFont val="標楷體"/>
        <family val="4"/>
      </rPr>
      <t>通識必修合計</t>
    </r>
    <r>
      <rPr>
        <u val="single"/>
        <sz val="11"/>
        <color indexed="10"/>
        <rFont val="Times New Roman"/>
        <family val="1"/>
      </rPr>
      <t>15</t>
    </r>
    <r>
      <rPr>
        <u val="single"/>
        <sz val="11"/>
        <color indexed="10"/>
        <rFont val="標楷體"/>
        <family val="4"/>
      </rPr>
      <t>學分</t>
    </r>
    <r>
      <rPr>
        <sz val="11"/>
        <color indexed="10"/>
        <rFont val="標楷體"/>
        <family val="4"/>
      </rPr>
      <t>；本系</t>
    </r>
    <r>
      <rPr>
        <u val="single"/>
        <sz val="11"/>
        <color indexed="10"/>
        <rFont val="標楷體"/>
        <family val="4"/>
      </rPr>
      <t>專業必修</t>
    </r>
    <r>
      <rPr>
        <u val="single"/>
        <sz val="11"/>
        <color indexed="10"/>
        <rFont val="Times New Roman"/>
        <family val="1"/>
      </rPr>
      <t>18</t>
    </r>
    <r>
      <rPr>
        <u val="single"/>
        <sz val="11"/>
        <color indexed="10"/>
        <rFont val="標楷體"/>
        <family val="4"/>
      </rPr>
      <t>學分</t>
    </r>
    <r>
      <rPr>
        <sz val="11"/>
        <color indexed="10"/>
        <rFont val="標楷體"/>
        <family val="4"/>
      </rPr>
      <t>及</t>
    </r>
    <r>
      <rPr>
        <u val="single"/>
        <sz val="11"/>
        <color indexed="10"/>
        <rFont val="標楷體"/>
        <family val="4"/>
      </rPr>
      <t>專業選修</t>
    </r>
    <r>
      <rPr>
        <u val="single"/>
        <sz val="11"/>
        <color indexed="10"/>
        <rFont val="Times New Roman"/>
        <family val="1"/>
      </rPr>
      <t>39</t>
    </r>
    <r>
      <rPr>
        <u val="single"/>
        <sz val="11"/>
        <color indexed="10"/>
        <rFont val="標楷體"/>
        <family val="4"/>
      </rPr>
      <t>學分</t>
    </r>
    <r>
      <rPr>
        <u val="single"/>
        <sz val="11"/>
        <color indexed="10"/>
        <rFont val="Times New Roman"/>
        <family val="1"/>
      </rPr>
      <t>(</t>
    </r>
    <r>
      <rPr>
        <u val="single"/>
        <sz val="11"/>
        <color indexed="10"/>
        <rFont val="標楷體"/>
        <family val="4"/>
      </rPr>
      <t>至多承認外系專業課程</t>
    </r>
    <r>
      <rPr>
        <u val="single"/>
        <sz val="11"/>
        <color indexed="10"/>
        <rFont val="Times New Roman"/>
        <family val="1"/>
      </rPr>
      <t>8</t>
    </r>
    <r>
      <rPr>
        <u val="single"/>
        <sz val="11"/>
        <color indexed="10"/>
        <rFont val="標楷體"/>
        <family val="4"/>
      </rPr>
      <t>學分，不含重補修必修科目、軍訓及通識課程</t>
    </r>
    <r>
      <rPr>
        <u val="single"/>
        <sz val="11"/>
        <color indexed="10"/>
        <rFont val="Times New Roman"/>
        <family val="1"/>
      </rPr>
      <t>)</t>
    </r>
    <r>
      <rPr>
        <sz val="11"/>
        <color indexed="10"/>
        <rFont val="標楷體"/>
        <family val="4"/>
      </rPr>
      <t>，合計</t>
    </r>
    <r>
      <rPr>
        <sz val="11"/>
        <color indexed="10"/>
        <rFont val="Times New Roman"/>
        <family val="1"/>
      </rPr>
      <t>72</t>
    </r>
    <r>
      <rPr>
        <sz val="11"/>
        <color indexed="10"/>
        <rFont val="標楷體"/>
        <family val="4"/>
      </rPr>
      <t>學分以上，始能畢業。</t>
    </r>
  </si>
  <si>
    <r>
      <rPr>
        <sz val="10.5"/>
        <color indexed="10"/>
        <rFont val="標楷體"/>
        <family val="4"/>
      </rPr>
      <t>註</t>
    </r>
    <r>
      <rPr>
        <sz val="10.5"/>
        <color indexed="10"/>
        <rFont val="Times New Roman"/>
        <family val="1"/>
      </rPr>
      <t>1</t>
    </r>
    <r>
      <rPr>
        <sz val="10.5"/>
        <color indexed="10"/>
        <rFont val="標楷體"/>
        <family val="4"/>
      </rPr>
      <t>：每位學生須修習本系</t>
    </r>
    <r>
      <rPr>
        <u val="single"/>
        <sz val="10.5"/>
        <color indexed="10"/>
        <rFont val="標楷體"/>
        <family val="4"/>
      </rPr>
      <t>專業必修</t>
    </r>
    <r>
      <rPr>
        <u val="single"/>
        <sz val="10.5"/>
        <color indexed="10"/>
        <rFont val="Times New Roman"/>
        <family val="1"/>
      </rPr>
      <t>34</t>
    </r>
    <r>
      <rPr>
        <u val="single"/>
        <sz val="10.5"/>
        <color indexed="10"/>
        <rFont val="標楷體"/>
        <family val="4"/>
      </rPr>
      <t>學分</t>
    </r>
    <r>
      <rPr>
        <sz val="10.5"/>
        <color indexed="10"/>
        <rFont val="標楷體"/>
        <family val="4"/>
      </rPr>
      <t>及</t>
    </r>
    <r>
      <rPr>
        <u val="single"/>
        <sz val="10.5"/>
        <color indexed="10"/>
        <rFont val="標楷體"/>
        <family val="4"/>
      </rPr>
      <t>專業選修</t>
    </r>
    <r>
      <rPr>
        <u val="single"/>
        <sz val="10.5"/>
        <color indexed="10"/>
        <rFont val="Times New Roman"/>
        <family val="1"/>
      </rPr>
      <t>38</t>
    </r>
    <r>
      <rPr>
        <u val="single"/>
        <sz val="10.5"/>
        <color indexed="10"/>
        <rFont val="標楷體"/>
        <family val="4"/>
      </rPr>
      <t>學分</t>
    </r>
    <r>
      <rPr>
        <u val="single"/>
        <sz val="10.5"/>
        <color indexed="10"/>
        <rFont val="Times New Roman"/>
        <family val="1"/>
      </rPr>
      <t>(</t>
    </r>
    <r>
      <rPr>
        <u val="single"/>
        <sz val="10.5"/>
        <color indexed="10"/>
        <rFont val="標楷體"/>
        <family val="4"/>
      </rPr>
      <t>至多承認外系專業課程</t>
    </r>
    <r>
      <rPr>
        <u val="single"/>
        <sz val="10.5"/>
        <color indexed="10"/>
        <rFont val="Times New Roman"/>
        <family val="1"/>
      </rPr>
      <t>8</t>
    </r>
    <r>
      <rPr>
        <u val="single"/>
        <sz val="10.5"/>
        <color indexed="10"/>
        <rFont val="標楷體"/>
        <family val="4"/>
      </rPr>
      <t>學分，不含重補修必修科目、軍訓及通識課程</t>
    </r>
    <r>
      <rPr>
        <u val="single"/>
        <sz val="10.5"/>
        <color indexed="10"/>
        <rFont val="Times New Roman"/>
        <family val="1"/>
      </rPr>
      <t>)</t>
    </r>
    <r>
      <rPr>
        <sz val="10.5"/>
        <color indexed="10"/>
        <rFont val="標楷體"/>
        <family val="4"/>
      </rPr>
      <t>，合計</t>
    </r>
    <r>
      <rPr>
        <sz val="10.5"/>
        <color indexed="10"/>
        <rFont val="Times New Roman"/>
        <family val="1"/>
      </rPr>
      <t>72</t>
    </r>
    <r>
      <rPr>
        <sz val="10.5"/>
        <color indexed="10"/>
        <rFont val="標楷體"/>
        <family val="4"/>
      </rPr>
      <t>學分以上，始能畢業。</t>
    </r>
  </si>
  <si>
    <r>
      <rPr>
        <sz val="10.5"/>
        <color indexed="10"/>
        <rFont val="標楷體"/>
        <family val="4"/>
      </rPr>
      <t>註</t>
    </r>
    <r>
      <rPr>
        <sz val="10.5"/>
        <color indexed="10"/>
        <rFont val="Times New Roman"/>
        <family val="1"/>
      </rPr>
      <t>1</t>
    </r>
    <r>
      <rPr>
        <sz val="10.5"/>
        <color indexed="10"/>
        <rFont val="標楷體"/>
        <family val="4"/>
      </rPr>
      <t>：每位學生須修習本系</t>
    </r>
    <r>
      <rPr>
        <u val="single"/>
        <sz val="10.5"/>
        <color indexed="10"/>
        <rFont val="標楷體"/>
        <family val="4"/>
      </rPr>
      <t>專業必修</t>
    </r>
    <r>
      <rPr>
        <u val="single"/>
        <sz val="10.5"/>
        <color indexed="10"/>
        <rFont val="Times New Roman"/>
        <family val="1"/>
      </rPr>
      <t>33</t>
    </r>
    <r>
      <rPr>
        <u val="single"/>
        <sz val="10.5"/>
        <color indexed="10"/>
        <rFont val="標楷體"/>
        <family val="4"/>
      </rPr>
      <t>學分</t>
    </r>
    <r>
      <rPr>
        <sz val="10.5"/>
        <color indexed="10"/>
        <rFont val="標楷體"/>
        <family val="4"/>
      </rPr>
      <t>及</t>
    </r>
    <r>
      <rPr>
        <u val="single"/>
        <sz val="10.5"/>
        <color indexed="10"/>
        <rFont val="標楷體"/>
        <family val="4"/>
      </rPr>
      <t>專業選修</t>
    </r>
    <r>
      <rPr>
        <u val="single"/>
        <sz val="10.5"/>
        <color indexed="10"/>
        <rFont val="Times New Roman"/>
        <family val="1"/>
      </rPr>
      <t>47</t>
    </r>
    <r>
      <rPr>
        <u val="single"/>
        <sz val="10.5"/>
        <color indexed="10"/>
        <rFont val="標楷體"/>
        <family val="4"/>
      </rPr>
      <t>學分</t>
    </r>
    <r>
      <rPr>
        <u val="single"/>
        <sz val="10.5"/>
        <color indexed="10"/>
        <rFont val="Times New Roman"/>
        <family val="1"/>
      </rPr>
      <t>(</t>
    </r>
    <r>
      <rPr>
        <u val="single"/>
        <sz val="10.5"/>
        <color indexed="10"/>
        <rFont val="標楷體"/>
        <family val="4"/>
      </rPr>
      <t>至多承認外系專業課程</t>
    </r>
    <r>
      <rPr>
        <u val="single"/>
        <sz val="10.5"/>
        <color indexed="10"/>
        <rFont val="Times New Roman"/>
        <family val="1"/>
      </rPr>
      <t>8</t>
    </r>
    <r>
      <rPr>
        <u val="single"/>
        <sz val="10.5"/>
        <color indexed="10"/>
        <rFont val="標楷體"/>
        <family val="4"/>
      </rPr>
      <t>學分，不含重補修必修科目、軍訓及通識課程</t>
    </r>
    <r>
      <rPr>
        <u val="single"/>
        <sz val="10.5"/>
        <color indexed="10"/>
        <rFont val="Times New Roman"/>
        <family val="1"/>
      </rPr>
      <t>)</t>
    </r>
    <r>
      <rPr>
        <sz val="10.5"/>
        <color indexed="10"/>
        <rFont val="標楷體"/>
        <family val="4"/>
      </rPr>
      <t>，合計</t>
    </r>
    <r>
      <rPr>
        <sz val="10.5"/>
        <color indexed="10"/>
        <rFont val="Times New Roman"/>
        <family val="1"/>
      </rPr>
      <t>80</t>
    </r>
    <r>
      <rPr>
        <sz val="10.5"/>
        <color indexed="10"/>
        <rFont val="標楷體"/>
        <family val="4"/>
      </rPr>
      <t>學分以上，始能畢業。</t>
    </r>
  </si>
  <si>
    <t>微積分</t>
  </si>
  <si>
    <t>第一學年第一學期(103年9月~104年1月)</t>
  </si>
  <si>
    <t>第一學年第二學期(104年2月~104年6月)</t>
  </si>
  <si>
    <t>第二學年第一學期(104年9月~105年1月)</t>
  </si>
  <si>
    <t>第二學年第二學期(105年2月~105年6月)</t>
  </si>
  <si>
    <t>環境地質學</t>
  </si>
  <si>
    <t>資源再利用特論</t>
  </si>
  <si>
    <r>
      <t>103</t>
    </r>
    <r>
      <rPr>
        <b/>
        <sz val="8"/>
        <color indexed="12"/>
        <rFont val="標楷體"/>
        <family val="4"/>
      </rPr>
      <t>年</t>
    </r>
    <r>
      <rPr>
        <b/>
        <sz val="8"/>
        <color indexed="12"/>
        <rFont val="Times New Roman"/>
        <family val="1"/>
      </rPr>
      <t xml:space="preserve">9 </t>
    </r>
    <r>
      <rPr>
        <b/>
        <sz val="8"/>
        <color indexed="12"/>
        <rFont val="標楷體"/>
        <family val="4"/>
      </rPr>
      <t>月</t>
    </r>
    <r>
      <rPr>
        <b/>
        <sz val="8"/>
        <color indexed="12"/>
        <rFont val="Times New Roman"/>
        <family val="1"/>
      </rPr>
      <t xml:space="preserve">11 </t>
    </r>
    <r>
      <rPr>
        <b/>
        <sz val="8"/>
        <color indexed="12"/>
        <rFont val="標楷體"/>
        <family val="4"/>
      </rPr>
      <t>日</t>
    </r>
    <r>
      <rPr>
        <b/>
        <sz val="8"/>
        <color indexed="12"/>
        <rFont val="Times New Roman"/>
        <family val="1"/>
      </rPr>
      <t>103</t>
    </r>
    <r>
      <rPr>
        <b/>
        <sz val="8"/>
        <color indexed="12"/>
        <rFont val="標楷體"/>
        <family val="4"/>
      </rPr>
      <t>學年度第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標楷體"/>
        <family val="4"/>
      </rPr>
      <t>學期第</t>
    </r>
    <r>
      <rPr>
        <b/>
        <sz val="8"/>
        <color indexed="12"/>
        <rFont val="Times New Roman"/>
        <family val="1"/>
      </rPr>
      <t xml:space="preserve"> 1 </t>
    </r>
    <r>
      <rPr>
        <b/>
        <sz val="8"/>
        <color indexed="12"/>
        <rFont val="標楷體"/>
        <family val="4"/>
      </rPr>
      <t>次校課程委員暨教務會議通過</t>
    </r>
    <r>
      <rPr>
        <b/>
        <sz val="8"/>
        <color indexed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104</t>
    </r>
    <r>
      <rPr>
        <b/>
        <sz val="8"/>
        <color indexed="12"/>
        <rFont val="標楷體"/>
        <family val="4"/>
      </rPr>
      <t>年</t>
    </r>
    <r>
      <rPr>
        <b/>
        <sz val="8"/>
        <color indexed="12"/>
        <rFont val="Times New Roman"/>
        <family val="1"/>
      </rPr>
      <t>8</t>
    </r>
    <r>
      <rPr>
        <b/>
        <sz val="8"/>
        <color indexed="12"/>
        <rFont val="標楷體"/>
        <family val="4"/>
      </rPr>
      <t>月</t>
    </r>
    <r>
      <rPr>
        <b/>
        <sz val="8"/>
        <color indexed="12"/>
        <rFont val="Times New Roman"/>
        <family val="1"/>
      </rPr>
      <t>12</t>
    </r>
    <r>
      <rPr>
        <b/>
        <sz val="8"/>
        <color indexed="12"/>
        <rFont val="標楷體"/>
        <family val="4"/>
      </rPr>
      <t>日</t>
    </r>
    <r>
      <rPr>
        <b/>
        <sz val="8"/>
        <color indexed="12"/>
        <rFont val="Times New Roman"/>
        <family val="1"/>
      </rPr>
      <t>104</t>
    </r>
    <r>
      <rPr>
        <b/>
        <sz val="8"/>
        <color indexed="12"/>
        <rFont val="標楷體"/>
        <family val="4"/>
      </rPr>
      <t>學年度第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標楷體"/>
        <family val="4"/>
      </rPr>
      <t>學期第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標楷體"/>
        <family val="4"/>
      </rPr>
      <t xml:space="preserve">次系課程委員會議通過
</t>
    </r>
    <r>
      <rPr>
        <b/>
        <sz val="8"/>
        <color indexed="12"/>
        <rFont val="Times New Roman"/>
        <family val="1"/>
      </rPr>
      <t>104</t>
    </r>
    <r>
      <rPr>
        <b/>
        <sz val="8"/>
        <color indexed="12"/>
        <rFont val="標楷體"/>
        <family val="4"/>
      </rPr>
      <t>年</t>
    </r>
    <r>
      <rPr>
        <b/>
        <sz val="8"/>
        <color indexed="12"/>
        <rFont val="Times New Roman"/>
        <family val="1"/>
      </rPr>
      <t>8</t>
    </r>
    <r>
      <rPr>
        <b/>
        <sz val="8"/>
        <color indexed="12"/>
        <rFont val="標楷體"/>
        <family val="4"/>
      </rPr>
      <t>月</t>
    </r>
    <r>
      <rPr>
        <b/>
        <sz val="8"/>
        <color indexed="12"/>
        <rFont val="Times New Roman"/>
        <family val="1"/>
      </rPr>
      <t>14</t>
    </r>
    <r>
      <rPr>
        <b/>
        <sz val="8"/>
        <color indexed="12"/>
        <rFont val="標楷體"/>
        <family val="4"/>
      </rPr>
      <t>日</t>
    </r>
    <r>
      <rPr>
        <b/>
        <sz val="8"/>
        <color indexed="12"/>
        <rFont val="Times New Roman"/>
        <family val="1"/>
      </rPr>
      <t>104</t>
    </r>
    <r>
      <rPr>
        <b/>
        <sz val="8"/>
        <color indexed="12"/>
        <rFont val="標楷體"/>
        <family val="4"/>
      </rPr>
      <t>學年度第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標楷體"/>
        <family val="4"/>
      </rPr>
      <t>學期第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標楷體"/>
        <family val="4"/>
      </rPr>
      <t xml:space="preserve">次校課委員會議暨教務會議通過
</t>
    </r>
    <r>
      <rPr>
        <b/>
        <sz val="8"/>
        <color indexed="12"/>
        <rFont val="Times New Roman"/>
        <family val="1"/>
      </rPr>
      <t>105</t>
    </r>
    <r>
      <rPr>
        <b/>
        <sz val="8"/>
        <color indexed="12"/>
        <rFont val="標楷體"/>
        <family val="4"/>
      </rPr>
      <t>年</t>
    </r>
    <r>
      <rPr>
        <b/>
        <sz val="8"/>
        <color indexed="12"/>
        <rFont val="Times New Roman"/>
        <family val="1"/>
      </rPr>
      <t>2</t>
    </r>
    <r>
      <rPr>
        <b/>
        <sz val="8"/>
        <color indexed="12"/>
        <rFont val="標楷體"/>
        <family val="4"/>
      </rPr>
      <t>月</t>
    </r>
    <r>
      <rPr>
        <b/>
        <sz val="8"/>
        <color indexed="12"/>
        <rFont val="Times New Roman"/>
        <family val="1"/>
      </rPr>
      <t>3</t>
    </r>
    <r>
      <rPr>
        <b/>
        <sz val="8"/>
        <color indexed="12"/>
        <rFont val="標楷體"/>
        <family val="4"/>
      </rPr>
      <t>日</t>
    </r>
    <r>
      <rPr>
        <b/>
        <sz val="8"/>
        <color indexed="12"/>
        <rFont val="Times New Roman"/>
        <family val="1"/>
      </rPr>
      <t>104</t>
    </r>
    <r>
      <rPr>
        <b/>
        <sz val="8"/>
        <color indexed="12"/>
        <rFont val="標楷體"/>
        <family val="4"/>
      </rPr>
      <t>學年度第</t>
    </r>
    <r>
      <rPr>
        <b/>
        <sz val="8"/>
        <color indexed="12"/>
        <rFont val="Times New Roman"/>
        <family val="1"/>
      </rPr>
      <t>2</t>
    </r>
    <r>
      <rPr>
        <b/>
        <sz val="8"/>
        <color indexed="12"/>
        <rFont val="標楷體"/>
        <family val="4"/>
      </rPr>
      <t>學期第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標楷體"/>
        <family val="4"/>
      </rPr>
      <t>次校課委員會議暨教務會議修正通過</t>
    </r>
  </si>
  <si>
    <t>環境地質特論</t>
  </si>
  <si>
    <t>東部玉石資源</t>
  </si>
  <si>
    <t>工程識圖與估算</t>
  </si>
  <si>
    <t>移動污染源管制</t>
  </si>
  <si>
    <t>專案研究</t>
  </si>
  <si>
    <t>工程測量實習</t>
  </si>
  <si>
    <t>地形測量</t>
  </si>
  <si>
    <r>
      <rPr>
        <sz val="10"/>
        <rFont val="標楷體"/>
        <family val="4"/>
      </rPr>
      <t>土木施工法</t>
    </r>
  </si>
  <si>
    <t>測量學</t>
  </si>
  <si>
    <t>計算機概論</t>
  </si>
  <si>
    <t>測量實習</t>
  </si>
  <si>
    <t>工程力學</t>
  </si>
  <si>
    <r>
      <rPr>
        <sz val="10"/>
        <rFont val="標楷體"/>
        <family val="4"/>
      </rPr>
      <t>自然科學群</t>
    </r>
  </si>
  <si>
    <r>
      <rPr>
        <sz val="10"/>
        <rFont val="標楷體"/>
        <family val="4"/>
      </rPr>
      <t>社會學群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</si>
  <si>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藝術學群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</si>
  <si>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藝術學群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</si>
  <si>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社會學群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</si>
  <si>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空氣污染防制</t>
    </r>
  </si>
  <si>
    <t>空氣污染防制</t>
  </si>
  <si>
    <t>測量學</t>
  </si>
  <si>
    <t>測量實習</t>
  </si>
  <si>
    <t>計算機概論</t>
  </si>
  <si>
    <t>工程力學</t>
  </si>
  <si>
    <t>材料力學</t>
  </si>
  <si>
    <t>結構學</t>
  </si>
  <si>
    <t>29/29</t>
  </si>
  <si>
    <t>44/104</t>
  </si>
  <si>
    <t>53/53</t>
  </si>
  <si>
    <t>2/2</t>
  </si>
  <si>
    <t>73/133</t>
  </si>
  <si>
    <t>55/55</t>
  </si>
  <si>
    <t>128/192</t>
  </si>
  <si>
    <t>27/27</t>
  </si>
  <si>
    <t>72/72</t>
  </si>
  <si>
    <t>0/0</t>
  </si>
  <si>
    <t>56/56</t>
  </si>
  <si>
    <t>128/128</t>
  </si>
  <si>
    <t>土壤污染</t>
  </si>
  <si>
    <r>
      <rPr>
        <sz val="10"/>
        <color indexed="10"/>
        <rFont val="標楷體"/>
        <family val="4"/>
      </rPr>
      <t>註</t>
    </r>
    <r>
      <rPr>
        <sz val="10"/>
        <color indexed="10"/>
        <rFont val="Times New Roman"/>
        <family val="1"/>
      </rPr>
      <t>1:</t>
    </r>
    <r>
      <rPr>
        <sz val="10"/>
        <color indexed="10"/>
        <rFont val="標楷體"/>
        <family val="4"/>
      </rPr>
      <t>每位學生須修習</t>
    </r>
    <r>
      <rPr>
        <u val="single"/>
        <sz val="10"/>
        <color indexed="10"/>
        <rFont val="標楷體"/>
        <family val="4"/>
      </rPr>
      <t>通識必修、選修合計</t>
    </r>
    <r>
      <rPr>
        <u val="single"/>
        <sz val="10"/>
        <color indexed="10"/>
        <rFont val="Times New Roman"/>
        <family val="1"/>
      </rPr>
      <t>31</t>
    </r>
    <r>
      <rPr>
        <u val="single"/>
        <sz val="10"/>
        <color indexed="10"/>
        <rFont val="標楷體"/>
        <family val="4"/>
      </rPr>
      <t>學分</t>
    </r>
    <r>
      <rPr>
        <sz val="10"/>
        <color indexed="10"/>
        <rFont val="標楷體"/>
        <family val="4"/>
      </rPr>
      <t>；本系</t>
    </r>
    <r>
      <rPr>
        <u val="single"/>
        <sz val="10"/>
        <color indexed="10"/>
        <rFont val="標楷體"/>
        <family val="4"/>
      </rPr>
      <t>專業必修</t>
    </r>
    <r>
      <rPr>
        <u val="single"/>
        <sz val="10"/>
        <color indexed="10"/>
        <rFont val="Times New Roman"/>
        <family val="1"/>
      </rPr>
      <t>44</t>
    </r>
    <r>
      <rPr>
        <u val="single"/>
        <sz val="10"/>
        <color indexed="10"/>
        <rFont val="標楷體"/>
        <family val="4"/>
      </rPr>
      <t>學分</t>
    </r>
    <r>
      <rPr>
        <sz val="10"/>
        <color indexed="10"/>
        <rFont val="標楷體"/>
        <family val="4"/>
      </rPr>
      <t>及</t>
    </r>
    <r>
      <rPr>
        <u val="single"/>
        <sz val="10"/>
        <color indexed="10"/>
        <rFont val="標楷體"/>
        <family val="4"/>
      </rPr>
      <t>專業選修</t>
    </r>
    <r>
      <rPr>
        <u val="single"/>
        <sz val="10"/>
        <color indexed="10"/>
        <rFont val="Times New Roman"/>
        <family val="1"/>
      </rPr>
      <t>53</t>
    </r>
    <r>
      <rPr>
        <u val="single"/>
        <sz val="10"/>
        <color indexed="10"/>
        <rFont val="標楷體"/>
        <family val="4"/>
      </rPr>
      <t>學分</t>
    </r>
    <r>
      <rPr>
        <u val="single"/>
        <sz val="10"/>
        <color indexed="10"/>
        <rFont val="Times New Roman"/>
        <family val="1"/>
      </rPr>
      <t>(</t>
    </r>
    <r>
      <rPr>
        <u val="single"/>
        <sz val="10"/>
        <color indexed="10"/>
        <rFont val="標楷體"/>
        <family val="4"/>
      </rPr>
      <t>至多承認外系專業課程</t>
    </r>
    <r>
      <rPr>
        <u val="single"/>
        <sz val="10"/>
        <color indexed="10"/>
        <rFont val="Times New Roman"/>
        <family val="1"/>
      </rPr>
      <t>8</t>
    </r>
    <r>
      <rPr>
        <u val="single"/>
        <sz val="10"/>
        <color indexed="10"/>
        <rFont val="標楷體"/>
        <family val="4"/>
      </rPr>
      <t>學分，不含重補修必修科目、軍訓及通識課程</t>
    </r>
    <r>
      <rPr>
        <u val="single"/>
        <sz val="10"/>
        <color indexed="10"/>
        <rFont val="Times New Roman"/>
        <family val="1"/>
      </rPr>
      <t>)</t>
    </r>
    <r>
      <rPr>
        <sz val="10"/>
        <color indexed="10"/>
        <rFont val="標楷體"/>
        <family val="4"/>
      </rPr>
      <t>，合計</t>
    </r>
    <r>
      <rPr>
        <sz val="10"/>
        <color indexed="10"/>
        <rFont val="Times New Roman"/>
        <family val="1"/>
      </rPr>
      <t>128</t>
    </r>
    <r>
      <rPr>
        <sz val="10"/>
        <color indexed="10"/>
        <rFont val="標楷體"/>
        <family val="4"/>
      </rPr>
      <t>學分以上，始能畢業。</t>
    </r>
  </si>
  <si>
    <r>
      <rPr>
        <sz val="10"/>
        <color indexed="10"/>
        <rFont val="標楷體"/>
        <family val="4"/>
      </rPr>
      <t>註</t>
    </r>
    <r>
      <rPr>
        <sz val="10"/>
        <color indexed="10"/>
        <rFont val="Times New Roman"/>
        <family val="1"/>
      </rPr>
      <t>3:</t>
    </r>
    <r>
      <rPr>
        <sz val="10"/>
        <color indexed="10"/>
        <rFont val="標楷體"/>
        <family val="4"/>
      </rPr>
      <t>勞作教育為必修課</t>
    </r>
    <r>
      <rPr>
        <sz val="10"/>
        <color indexed="10"/>
        <rFont val="Times New Roman"/>
        <family val="1"/>
      </rPr>
      <t>(</t>
    </r>
    <r>
      <rPr>
        <sz val="10"/>
        <color indexed="10"/>
        <rFont val="標楷體"/>
        <family val="4"/>
      </rPr>
      <t>每學期</t>
    </r>
    <r>
      <rPr>
        <sz val="10"/>
        <color indexed="10"/>
        <rFont val="Times New Roman"/>
        <family val="1"/>
      </rPr>
      <t>0</t>
    </r>
    <r>
      <rPr>
        <sz val="10"/>
        <color indexed="10"/>
        <rFont val="標楷體"/>
        <family val="4"/>
      </rPr>
      <t>學分</t>
    </r>
    <r>
      <rPr>
        <sz val="10"/>
        <color indexed="10"/>
        <rFont val="Times New Roman"/>
        <family val="1"/>
      </rPr>
      <t>1</t>
    </r>
    <r>
      <rPr>
        <sz val="10"/>
        <color indexed="10"/>
        <rFont val="標楷體"/>
        <family val="4"/>
      </rPr>
      <t>小時，須修滿二學年</t>
    </r>
    <r>
      <rPr>
        <sz val="10"/>
        <color indexed="10"/>
        <rFont val="Times New Roman"/>
        <family val="1"/>
      </rPr>
      <t>)</t>
    </r>
    <r>
      <rPr>
        <sz val="10"/>
        <color indexed="10"/>
        <rFont val="標楷體"/>
        <family val="4"/>
      </rPr>
      <t>，但不列入畢業學分</t>
    </r>
    <r>
      <rPr>
        <sz val="10"/>
        <color indexed="10"/>
        <rFont val="Times New Roman"/>
        <family val="1"/>
      </rPr>
      <t>(</t>
    </r>
    <r>
      <rPr>
        <sz val="10"/>
        <color indexed="10"/>
        <rFont val="標楷體"/>
        <family val="4"/>
      </rPr>
      <t>軍訓亦不列入</t>
    </r>
    <r>
      <rPr>
        <sz val="10"/>
        <color indexed="10"/>
        <rFont val="Times New Roman"/>
        <family val="1"/>
      </rPr>
      <t>)</t>
    </r>
    <r>
      <rPr>
        <sz val="10"/>
        <color indexed="10"/>
        <rFont val="標楷體"/>
        <family val="4"/>
      </rPr>
      <t>。</t>
    </r>
  </si>
  <si>
    <r>
      <rPr>
        <sz val="10"/>
        <color indexed="10"/>
        <rFont val="標楷體"/>
        <family val="4"/>
      </rPr>
      <t>註</t>
    </r>
    <r>
      <rPr>
        <sz val="10"/>
        <color indexed="10"/>
        <rFont val="Times New Roman"/>
        <family val="1"/>
      </rPr>
      <t>5:</t>
    </r>
    <r>
      <rPr>
        <sz val="10"/>
        <color indexed="10"/>
        <rFont val="標楷體"/>
        <family val="4"/>
      </rPr>
      <t>每位學生必須通過本系畢業門檻</t>
    </r>
    <r>
      <rPr>
        <sz val="8.5"/>
        <color indexed="10"/>
        <rFont val="Times New Roman"/>
        <family val="1"/>
      </rPr>
      <t>(</t>
    </r>
    <r>
      <rPr>
        <sz val="8.5"/>
        <color indexed="10"/>
        <rFont val="標楷體"/>
        <family val="4"/>
      </rPr>
      <t>包括：勞動部</t>
    </r>
    <r>
      <rPr>
        <sz val="8.5"/>
        <color indexed="10"/>
        <rFont val="Times New Roman"/>
        <family val="1"/>
      </rPr>
      <t xml:space="preserve"> </t>
    </r>
    <r>
      <rPr>
        <sz val="8.5"/>
        <color indexed="10"/>
        <rFont val="標楷體"/>
        <family val="4"/>
      </rPr>
      <t>測量、建築繪圖、電腦輔助建築繪圖三類，至少取得丙級以上一張證照始得畢業</t>
    </r>
    <r>
      <rPr>
        <sz val="8.5"/>
        <color indexed="10"/>
        <rFont val="Times New Roman"/>
        <family val="1"/>
      </rPr>
      <t>)</t>
    </r>
    <r>
      <rPr>
        <sz val="8.5"/>
        <color indexed="10"/>
        <rFont val="標楷體"/>
        <family val="4"/>
      </rPr>
      <t>。</t>
    </r>
    <r>
      <rPr>
        <sz val="10"/>
        <color indexed="10"/>
        <rFont val="標楷體"/>
        <family val="4"/>
      </rPr>
      <t>本系畢業門檻辦法連結網址：</t>
    </r>
    <r>
      <rPr>
        <sz val="8.5"/>
        <color indexed="10"/>
        <rFont val="Times New Roman"/>
        <family val="1"/>
      </rPr>
      <t>//www.dahan.edu.tw/releaseRedirect.do?unitID=184&amp;pageID=5020</t>
    </r>
    <r>
      <rPr>
        <sz val="8.5"/>
        <color indexed="10"/>
        <rFont val="標楷體"/>
        <family val="4"/>
      </rPr>
      <t>。</t>
    </r>
  </si>
  <si>
    <t>工業減廢</t>
  </si>
  <si>
    <t>鋼結構</t>
  </si>
  <si>
    <t>職場倫理</t>
  </si>
  <si>
    <t>地理資訊系統</t>
  </si>
  <si>
    <t>工程品質管理</t>
  </si>
  <si>
    <t>土壤與地下水污染整治概論</t>
  </si>
  <si>
    <t>基礎工程</t>
  </si>
  <si>
    <t>軟體應用</t>
  </si>
  <si>
    <t>節能減碳與永續發展</t>
  </si>
  <si>
    <t>實務實習個案研討</t>
  </si>
  <si>
    <t>工程實務案例分析</t>
  </si>
  <si>
    <t>廢棄物抽樣檢測技術</t>
  </si>
  <si>
    <t>施工安全</t>
  </si>
  <si>
    <t>註1：每位學生須修習通識必修合計29學分；本系專業必修27學分及專業選修72學分(至多承認外系專業課程8學分，不含重補修必修科目、軍訓及通識課程)，合計128學分以上，始能畢業。</t>
  </si>
  <si>
    <t>註2：本系各年制之必修、選修均可做為選修學分，選修學分科目得調整開課學期。</t>
  </si>
  <si>
    <r>
      <t>103</t>
    </r>
    <r>
      <rPr>
        <b/>
        <sz val="8"/>
        <color indexed="12"/>
        <rFont val="標楷體"/>
        <family val="4"/>
      </rPr>
      <t>年</t>
    </r>
    <r>
      <rPr>
        <b/>
        <sz val="8"/>
        <color indexed="12"/>
        <rFont val="Times New Roman"/>
        <family val="1"/>
      </rPr>
      <t xml:space="preserve">9 </t>
    </r>
    <r>
      <rPr>
        <b/>
        <sz val="8"/>
        <color indexed="12"/>
        <rFont val="標楷體"/>
        <family val="4"/>
      </rPr>
      <t>月</t>
    </r>
    <r>
      <rPr>
        <b/>
        <sz val="8"/>
        <color indexed="12"/>
        <rFont val="Times New Roman"/>
        <family val="1"/>
      </rPr>
      <t xml:space="preserve">11 </t>
    </r>
    <r>
      <rPr>
        <b/>
        <sz val="8"/>
        <color indexed="12"/>
        <rFont val="標楷體"/>
        <family val="4"/>
      </rPr>
      <t>日</t>
    </r>
    <r>
      <rPr>
        <b/>
        <sz val="8"/>
        <color indexed="12"/>
        <rFont val="Times New Roman"/>
        <family val="1"/>
      </rPr>
      <t>(103</t>
    </r>
    <r>
      <rPr>
        <b/>
        <sz val="8"/>
        <color indexed="12"/>
        <rFont val="標楷體"/>
        <family val="4"/>
      </rPr>
      <t>學年度第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標楷體"/>
        <family val="4"/>
      </rPr>
      <t>學期第</t>
    </r>
    <r>
      <rPr>
        <b/>
        <sz val="8"/>
        <color indexed="12"/>
        <rFont val="Times New Roman"/>
        <family val="1"/>
      </rPr>
      <t xml:space="preserve"> 1 </t>
    </r>
    <r>
      <rPr>
        <b/>
        <sz val="8"/>
        <color indexed="12"/>
        <rFont val="標楷體"/>
        <family val="4"/>
      </rPr>
      <t>次校課程委員暨教務會議通過</t>
    </r>
    <r>
      <rPr>
        <b/>
        <sz val="8"/>
        <color indexed="12"/>
        <rFont val="Times New Roman"/>
        <family val="1"/>
      </rPr>
      <t>)
104</t>
    </r>
    <r>
      <rPr>
        <b/>
        <sz val="8"/>
        <color indexed="12"/>
        <rFont val="標楷體"/>
        <family val="4"/>
      </rPr>
      <t>年</t>
    </r>
    <r>
      <rPr>
        <b/>
        <sz val="8"/>
        <color indexed="12"/>
        <rFont val="Times New Roman"/>
        <family val="1"/>
      </rPr>
      <t>8</t>
    </r>
    <r>
      <rPr>
        <b/>
        <sz val="8"/>
        <color indexed="12"/>
        <rFont val="標楷體"/>
        <family val="4"/>
      </rPr>
      <t>月</t>
    </r>
    <r>
      <rPr>
        <b/>
        <sz val="8"/>
        <color indexed="12"/>
        <rFont val="Times New Roman"/>
        <family val="1"/>
      </rPr>
      <t>12</t>
    </r>
    <r>
      <rPr>
        <b/>
        <sz val="8"/>
        <color indexed="12"/>
        <rFont val="標楷體"/>
        <family val="4"/>
      </rPr>
      <t>日</t>
    </r>
    <r>
      <rPr>
        <b/>
        <sz val="8"/>
        <color indexed="12"/>
        <rFont val="Times New Roman"/>
        <family val="1"/>
      </rPr>
      <t>104</t>
    </r>
    <r>
      <rPr>
        <b/>
        <sz val="8"/>
        <color indexed="12"/>
        <rFont val="標楷體"/>
        <family val="4"/>
      </rPr>
      <t>學年度第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標楷體"/>
        <family val="4"/>
      </rPr>
      <t>學期第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標楷體"/>
        <family val="4"/>
      </rPr>
      <t xml:space="preserve">次系課程委員會議通過
</t>
    </r>
    <r>
      <rPr>
        <b/>
        <sz val="8"/>
        <color indexed="12"/>
        <rFont val="Times New Roman"/>
        <family val="1"/>
      </rPr>
      <t>104</t>
    </r>
    <r>
      <rPr>
        <b/>
        <sz val="8"/>
        <color indexed="12"/>
        <rFont val="標楷體"/>
        <family val="4"/>
      </rPr>
      <t>年</t>
    </r>
    <r>
      <rPr>
        <b/>
        <sz val="8"/>
        <color indexed="12"/>
        <rFont val="Times New Roman"/>
        <family val="1"/>
      </rPr>
      <t>8</t>
    </r>
    <r>
      <rPr>
        <b/>
        <sz val="8"/>
        <color indexed="12"/>
        <rFont val="標楷體"/>
        <family val="4"/>
      </rPr>
      <t>月</t>
    </r>
    <r>
      <rPr>
        <b/>
        <sz val="8"/>
        <color indexed="12"/>
        <rFont val="Times New Roman"/>
        <family val="1"/>
      </rPr>
      <t>14</t>
    </r>
    <r>
      <rPr>
        <b/>
        <sz val="8"/>
        <color indexed="12"/>
        <rFont val="標楷體"/>
        <family val="4"/>
      </rPr>
      <t>日</t>
    </r>
    <r>
      <rPr>
        <b/>
        <sz val="8"/>
        <color indexed="12"/>
        <rFont val="Times New Roman"/>
        <family val="1"/>
      </rPr>
      <t>104</t>
    </r>
    <r>
      <rPr>
        <b/>
        <sz val="8"/>
        <color indexed="12"/>
        <rFont val="標楷體"/>
        <family val="4"/>
      </rPr>
      <t>學年度第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標楷體"/>
        <family val="4"/>
      </rPr>
      <t>學期第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標楷體"/>
        <family val="4"/>
      </rPr>
      <t>次校課委員會議暨教務會議通過</t>
    </r>
  </si>
  <si>
    <r>
      <t>1103</t>
    </r>
    <r>
      <rPr>
        <b/>
        <sz val="8"/>
        <color indexed="12"/>
        <rFont val="細明體"/>
        <family val="3"/>
      </rPr>
      <t>年</t>
    </r>
    <r>
      <rPr>
        <b/>
        <sz val="8"/>
        <color indexed="12"/>
        <rFont val="Times New Roman"/>
        <family val="1"/>
      </rPr>
      <t xml:space="preserve">9 </t>
    </r>
    <r>
      <rPr>
        <b/>
        <sz val="8"/>
        <color indexed="12"/>
        <rFont val="細明體"/>
        <family val="3"/>
      </rPr>
      <t>月</t>
    </r>
    <r>
      <rPr>
        <b/>
        <sz val="8"/>
        <color indexed="12"/>
        <rFont val="Times New Roman"/>
        <family val="1"/>
      </rPr>
      <t xml:space="preserve">11 </t>
    </r>
    <r>
      <rPr>
        <b/>
        <sz val="8"/>
        <color indexed="12"/>
        <rFont val="細明體"/>
        <family val="3"/>
      </rPr>
      <t>日</t>
    </r>
    <r>
      <rPr>
        <b/>
        <sz val="8"/>
        <color indexed="12"/>
        <rFont val="Times New Roman"/>
        <family val="1"/>
      </rPr>
      <t>(103</t>
    </r>
    <r>
      <rPr>
        <b/>
        <sz val="8"/>
        <color indexed="12"/>
        <rFont val="細明體"/>
        <family val="3"/>
      </rPr>
      <t>學年度第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>學期第</t>
    </r>
    <r>
      <rPr>
        <b/>
        <sz val="8"/>
        <color indexed="12"/>
        <rFont val="Times New Roman"/>
        <family val="1"/>
      </rPr>
      <t xml:space="preserve"> 1 </t>
    </r>
    <r>
      <rPr>
        <b/>
        <sz val="8"/>
        <color indexed="12"/>
        <rFont val="細明體"/>
        <family val="3"/>
      </rPr>
      <t>次校課程委員暨教務會議通過</t>
    </r>
    <r>
      <rPr>
        <b/>
        <sz val="8"/>
        <color indexed="12"/>
        <rFont val="Times New Roman"/>
        <family val="1"/>
      </rPr>
      <t>)
106</t>
    </r>
    <r>
      <rPr>
        <b/>
        <sz val="8"/>
        <color indexed="12"/>
        <rFont val="細明體"/>
        <family val="3"/>
      </rPr>
      <t>年</t>
    </r>
    <r>
      <rPr>
        <b/>
        <sz val="8"/>
        <color indexed="12"/>
        <rFont val="Times New Roman"/>
        <family val="1"/>
      </rPr>
      <t>6</t>
    </r>
    <r>
      <rPr>
        <b/>
        <sz val="8"/>
        <color indexed="12"/>
        <rFont val="細明體"/>
        <family val="3"/>
      </rPr>
      <t>月</t>
    </r>
    <r>
      <rPr>
        <b/>
        <sz val="8"/>
        <color indexed="12"/>
        <rFont val="Times New Roman"/>
        <family val="1"/>
      </rPr>
      <t>15</t>
    </r>
    <r>
      <rPr>
        <b/>
        <sz val="8"/>
        <color indexed="12"/>
        <rFont val="細明體"/>
        <family val="3"/>
      </rPr>
      <t>日</t>
    </r>
    <r>
      <rPr>
        <b/>
        <sz val="8"/>
        <color indexed="12"/>
        <rFont val="Times New Roman"/>
        <family val="1"/>
      </rPr>
      <t>105</t>
    </r>
    <r>
      <rPr>
        <b/>
        <sz val="8"/>
        <color indexed="12"/>
        <rFont val="細明體"/>
        <family val="3"/>
      </rPr>
      <t>學年度第</t>
    </r>
    <r>
      <rPr>
        <b/>
        <sz val="8"/>
        <color indexed="12"/>
        <rFont val="Times New Roman"/>
        <family val="1"/>
      </rPr>
      <t>2</t>
    </r>
    <r>
      <rPr>
        <b/>
        <sz val="8"/>
        <color indexed="12"/>
        <rFont val="細明體"/>
        <family val="3"/>
      </rPr>
      <t>學期第</t>
    </r>
    <r>
      <rPr>
        <b/>
        <sz val="8"/>
        <color indexed="12"/>
        <rFont val="Times New Roman"/>
        <family val="1"/>
      </rPr>
      <t>3</t>
    </r>
    <r>
      <rPr>
        <b/>
        <sz val="8"/>
        <color indexed="12"/>
        <rFont val="細明體"/>
        <family val="3"/>
      </rPr>
      <t xml:space="preserve">次系課程委員會議修訂通過
</t>
    </r>
    <r>
      <rPr>
        <b/>
        <sz val="8"/>
        <color indexed="12"/>
        <rFont val="Times New Roman"/>
        <family val="1"/>
      </rPr>
      <t>106</t>
    </r>
    <r>
      <rPr>
        <b/>
        <sz val="8"/>
        <color indexed="12"/>
        <rFont val="細明體"/>
        <family val="3"/>
      </rPr>
      <t>年</t>
    </r>
    <r>
      <rPr>
        <b/>
        <sz val="8"/>
        <color indexed="12"/>
        <rFont val="Times New Roman"/>
        <family val="1"/>
      </rPr>
      <t>6</t>
    </r>
    <r>
      <rPr>
        <b/>
        <sz val="8"/>
        <color indexed="12"/>
        <rFont val="細明體"/>
        <family val="3"/>
      </rPr>
      <t>月</t>
    </r>
    <r>
      <rPr>
        <b/>
        <sz val="8"/>
        <color indexed="12"/>
        <rFont val="Times New Roman"/>
        <family val="1"/>
      </rPr>
      <t>26</t>
    </r>
    <r>
      <rPr>
        <b/>
        <sz val="8"/>
        <color indexed="12"/>
        <rFont val="細明體"/>
        <family val="3"/>
      </rPr>
      <t>日</t>
    </r>
    <r>
      <rPr>
        <b/>
        <sz val="8"/>
        <color indexed="12"/>
        <rFont val="Times New Roman"/>
        <family val="1"/>
      </rPr>
      <t>105</t>
    </r>
    <r>
      <rPr>
        <b/>
        <sz val="8"/>
        <color indexed="12"/>
        <rFont val="細明體"/>
        <family val="3"/>
      </rPr>
      <t>學年度第</t>
    </r>
    <r>
      <rPr>
        <b/>
        <sz val="8"/>
        <color indexed="12"/>
        <rFont val="Times New Roman"/>
        <family val="1"/>
      </rPr>
      <t>2</t>
    </r>
    <r>
      <rPr>
        <b/>
        <sz val="8"/>
        <color indexed="12"/>
        <rFont val="細明體"/>
        <family val="3"/>
      </rPr>
      <t>學期第</t>
    </r>
    <r>
      <rPr>
        <b/>
        <sz val="8"/>
        <color indexed="12"/>
        <rFont val="Times New Roman"/>
        <family val="1"/>
      </rPr>
      <t>3</t>
    </r>
    <r>
      <rPr>
        <b/>
        <sz val="8"/>
        <color indexed="12"/>
        <rFont val="細明體"/>
        <family val="3"/>
      </rPr>
      <t>次校課委員會議暨教務會議修訂通過</t>
    </r>
  </si>
  <si>
    <t>資源處理</t>
  </si>
  <si>
    <t>土壤力學實驗</t>
  </si>
  <si>
    <t>營建法規</t>
  </si>
  <si>
    <t>職場安全與衛生</t>
  </si>
  <si>
    <r>
      <rPr>
        <sz val="10"/>
        <color indexed="10"/>
        <rFont val="標楷體"/>
        <family val="4"/>
      </rPr>
      <t>水土保持工程</t>
    </r>
  </si>
  <si>
    <r>
      <t>107</t>
    </r>
    <r>
      <rPr>
        <b/>
        <sz val="8"/>
        <color indexed="12"/>
        <rFont val="細明體"/>
        <family val="3"/>
      </rPr>
      <t>年</t>
    </r>
    <r>
      <rPr>
        <b/>
        <sz val="8"/>
        <color indexed="12"/>
        <rFont val="Times New Roman"/>
        <family val="1"/>
      </rPr>
      <t>2</t>
    </r>
    <r>
      <rPr>
        <b/>
        <sz val="8"/>
        <color indexed="12"/>
        <rFont val="細明體"/>
        <family val="3"/>
      </rPr>
      <t>月</t>
    </r>
    <r>
      <rPr>
        <b/>
        <sz val="8"/>
        <color indexed="12"/>
        <rFont val="Times New Roman"/>
        <family val="1"/>
      </rPr>
      <t>13</t>
    </r>
    <r>
      <rPr>
        <b/>
        <sz val="8"/>
        <color indexed="12"/>
        <rFont val="細明體"/>
        <family val="3"/>
      </rPr>
      <t>日</t>
    </r>
    <r>
      <rPr>
        <b/>
        <sz val="8"/>
        <color indexed="12"/>
        <rFont val="Times New Roman"/>
        <family val="1"/>
      </rPr>
      <t>106</t>
    </r>
    <r>
      <rPr>
        <b/>
        <sz val="8"/>
        <color indexed="12"/>
        <rFont val="細明體"/>
        <family val="3"/>
      </rPr>
      <t>學年度第</t>
    </r>
    <r>
      <rPr>
        <b/>
        <sz val="8"/>
        <color indexed="12"/>
        <rFont val="Times New Roman"/>
        <family val="1"/>
      </rPr>
      <t>2</t>
    </r>
    <r>
      <rPr>
        <b/>
        <sz val="8"/>
        <color indexed="12"/>
        <rFont val="細明體"/>
        <family val="3"/>
      </rPr>
      <t>學期第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 xml:space="preserve">次系課程委員會議通過
</t>
    </r>
    <r>
      <rPr>
        <b/>
        <sz val="8"/>
        <color indexed="12"/>
        <rFont val="Times New Roman"/>
        <family val="1"/>
      </rPr>
      <t>103</t>
    </r>
    <r>
      <rPr>
        <b/>
        <sz val="8"/>
        <color indexed="12"/>
        <rFont val="細明體"/>
        <family val="3"/>
      </rPr>
      <t>年</t>
    </r>
    <r>
      <rPr>
        <b/>
        <sz val="8"/>
        <color indexed="12"/>
        <rFont val="Times New Roman"/>
        <family val="1"/>
      </rPr>
      <t xml:space="preserve">9 </t>
    </r>
    <r>
      <rPr>
        <b/>
        <sz val="8"/>
        <color indexed="12"/>
        <rFont val="細明體"/>
        <family val="3"/>
      </rPr>
      <t>月</t>
    </r>
    <r>
      <rPr>
        <b/>
        <sz val="8"/>
        <color indexed="12"/>
        <rFont val="Times New Roman"/>
        <family val="1"/>
      </rPr>
      <t xml:space="preserve">11 </t>
    </r>
    <r>
      <rPr>
        <b/>
        <sz val="8"/>
        <color indexed="12"/>
        <rFont val="細明體"/>
        <family val="3"/>
      </rPr>
      <t>日</t>
    </r>
    <r>
      <rPr>
        <b/>
        <sz val="8"/>
        <color indexed="12"/>
        <rFont val="Times New Roman"/>
        <family val="1"/>
      </rPr>
      <t>(103</t>
    </r>
    <r>
      <rPr>
        <b/>
        <sz val="8"/>
        <color indexed="12"/>
        <rFont val="細明體"/>
        <family val="3"/>
      </rPr>
      <t>學年度第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>學期第</t>
    </r>
    <r>
      <rPr>
        <b/>
        <sz val="8"/>
        <color indexed="12"/>
        <rFont val="Times New Roman"/>
        <family val="1"/>
      </rPr>
      <t xml:space="preserve"> 1 </t>
    </r>
    <r>
      <rPr>
        <b/>
        <sz val="8"/>
        <color indexed="12"/>
        <rFont val="細明體"/>
        <family val="3"/>
      </rPr>
      <t>次校課程委員暨教務會議通過</t>
    </r>
    <r>
      <rPr>
        <b/>
        <sz val="8"/>
        <color indexed="12"/>
        <rFont val="Times New Roman"/>
        <family val="1"/>
      </rPr>
      <t>)
106</t>
    </r>
    <r>
      <rPr>
        <b/>
        <sz val="8"/>
        <color indexed="12"/>
        <rFont val="細明體"/>
        <family val="3"/>
      </rPr>
      <t>年</t>
    </r>
    <r>
      <rPr>
        <b/>
        <sz val="8"/>
        <color indexed="12"/>
        <rFont val="Times New Roman"/>
        <family val="1"/>
      </rPr>
      <t>6</t>
    </r>
    <r>
      <rPr>
        <b/>
        <sz val="8"/>
        <color indexed="12"/>
        <rFont val="細明體"/>
        <family val="3"/>
      </rPr>
      <t>月</t>
    </r>
    <r>
      <rPr>
        <b/>
        <sz val="8"/>
        <color indexed="12"/>
        <rFont val="Times New Roman"/>
        <family val="1"/>
      </rPr>
      <t>15</t>
    </r>
    <r>
      <rPr>
        <b/>
        <sz val="8"/>
        <color indexed="12"/>
        <rFont val="細明體"/>
        <family val="3"/>
      </rPr>
      <t>日</t>
    </r>
    <r>
      <rPr>
        <b/>
        <sz val="8"/>
        <color indexed="12"/>
        <rFont val="Times New Roman"/>
        <family val="1"/>
      </rPr>
      <t>105</t>
    </r>
    <r>
      <rPr>
        <b/>
        <sz val="8"/>
        <color indexed="12"/>
        <rFont val="細明體"/>
        <family val="3"/>
      </rPr>
      <t>學年度第</t>
    </r>
    <r>
      <rPr>
        <b/>
        <sz val="8"/>
        <color indexed="12"/>
        <rFont val="Times New Roman"/>
        <family val="1"/>
      </rPr>
      <t>2</t>
    </r>
    <r>
      <rPr>
        <b/>
        <sz val="8"/>
        <color indexed="12"/>
        <rFont val="細明體"/>
        <family val="3"/>
      </rPr>
      <t>學期第</t>
    </r>
    <r>
      <rPr>
        <b/>
        <sz val="8"/>
        <color indexed="12"/>
        <rFont val="Times New Roman"/>
        <family val="1"/>
      </rPr>
      <t>3</t>
    </r>
    <r>
      <rPr>
        <b/>
        <sz val="8"/>
        <color indexed="12"/>
        <rFont val="細明體"/>
        <family val="3"/>
      </rPr>
      <t xml:space="preserve">次系課程委員會議修訂通過
</t>
    </r>
    <r>
      <rPr>
        <b/>
        <sz val="8"/>
        <color indexed="12"/>
        <rFont val="Times New Roman"/>
        <family val="1"/>
      </rPr>
      <t>106</t>
    </r>
    <r>
      <rPr>
        <b/>
        <sz val="8"/>
        <color indexed="12"/>
        <rFont val="細明體"/>
        <family val="3"/>
      </rPr>
      <t>年</t>
    </r>
    <r>
      <rPr>
        <b/>
        <sz val="8"/>
        <color indexed="12"/>
        <rFont val="Times New Roman"/>
        <family val="1"/>
      </rPr>
      <t>6</t>
    </r>
    <r>
      <rPr>
        <b/>
        <sz val="8"/>
        <color indexed="12"/>
        <rFont val="細明體"/>
        <family val="3"/>
      </rPr>
      <t>月</t>
    </r>
    <r>
      <rPr>
        <b/>
        <sz val="8"/>
        <color indexed="12"/>
        <rFont val="Times New Roman"/>
        <family val="1"/>
      </rPr>
      <t>26</t>
    </r>
    <r>
      <rPr>
        <b/>
        <sz val="8"/>
        <color indexed="12"/>
        <rFont val="細明體"/>
        <family val="3"/>
      </rPr>
      <t>日</t>
    </r>
    <r>
      <rPr>
        <b/>
        <sz val="8"/>
        <color indexed="12"/>
        <rFont val="Times New Roman"/>
        <family val="1"/>
      </rPr>
      <t>105</t>
    </r>
    <r>
      <rPr>
        <b/>
        <sz val="8"/>
        <color indexed="12"/>
        <rFont val="細明體"/>
        <family val="3"/>
      </rPr>
      <t>學年度第</t>
    </r>
    <r>
      <rPr>
        <b/>
        <sz val="8"/>
        <color indexed="12"/>
        <rFont val="Times New Roman"/>
        <family val="1"/>
      </rPr>
      <t>2</t>
    </r>
    <r>
      <rPr>
        <b/>
        <sz val="8"/>
        <color indexed="12"/>
        <rFont val="細明體"/>
        <family val="3"/>
      </rPr>
      <t>學期第</t>
    </r>
    <r>
      <rPr>
        <b/>
        <sz val="8"/>
        <color indexed="12"/>
        <rFont val="Times New Roman"/>
        <family val="1"/>
      </rPr>
      <t>3</t>
    </r>
    <r>
      <rPr>
        <b/>
        <sz val="8"/>
        <color indexed="12"/>
        <rFont val="細明體"/>
        <family val="3"/>
      </rPr>
      <t xml:space="preserve">次校課委員會議暨教務會議修訂通過
</t>
    </r>
    <r>
      <rPr>
        <b/>
        <sz val="8"/>
        <color indexed="12"/>
        <rFont val="Times New Roman"/>
        <family val="1"/>
      </rPr>
      <t>107</t>
    </r>
    <r>
      <rPr>
        <b/>
        <sz val="8"/>
        <color indexed="12"/>
        <rFont val="細明體"/>
        <family val="3"/>
      </rPr>
      <t>年</t>
    </r>
    <r>
      <rPr>
        <b/>
        <sz val="8"/>
        <color indexed="12"/>
        <rFont val="Times New Roman"/>
        <family val="1"/>
      </rPr>
      <t>2</t>
    </r>
    <r>
      <rPr>
        <b/>
        <sz val="8"/>
        <color indexed="12"/>
        <rFont val="細明體"/>
        <family val="3"/>
      </rPr>
      <t>月</t>
    </r>
    <r>
      <rPr>
        <b/>
        <sz val="8"/>
        <color indexed="12"/>
        <rFont val="Times New Roman"/>
        <family val="1"/>
      </rPr>
      <t>23</t>
    </r>
    <r>
      <rPr>
        <b/>
        <sz val="8"/>
        <color indexed="12"/>
        <rFont val="細明體"/>
        <family val="3"/>
      </rPr>
      <t>日</t>
    </r>
    <r>
      <rPr>
        <b/>
        <sz val="8"/>
        <color indexed="12"/>
        <rFont val="Times New Roman"/>
        <family val="1"/>
      </rPr>
      <t>106</t>
    </r>
    <r>
      <rPr>
        <b/>
        <sz val="8"/>
        <color indexed="12"/>
        <rFont val="細明體"/>
        <family val="3"/>
      </rPr>
      <t>學年度第</t>
    </r>
    <r>
      <rPr>
        <b/>
        <sz val="8"/>
        <color indexed="12"/>
        <rFont val="Times New Roman"/>
        <family val="1"/>
      </rPr>
      <t>2</t>
    </r>
    <r>
      <rPr>
        <b/>
        <sz val="8"/>
        <color indexed="12"/>
        <rFont val="細明體"/>
        <family val="3"/>
      </rPr>
      <t>學期第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>次課程委員會暨教務會議通過</t>
    </r>
  </si>
  <si>
    <r>
      <rPr>
        <sz val="10"/>
        <color indexed="10"/>
        <rFont val="標楷體"/>
        <family val="4"/>
      </rPr>
      <t>註</t>
    </r>
    <r>
      <rPr>
        <sz val="10"/>
        <color indexed="10"/>
        <rFont val="Times New Roman"/>
        <family val="1"/>
      </rPr>
      <t>4:</t>
    </r>
    <r>
      <rPr>
        <sz val="10"/>
        <color indexed="10"/>
        <rFont val="標楷體"/>
        <family val="4"/>
      </rPr>
      <t>每位學生必須通過本校畢業門檻</t>
    </r>
    <r>
      <rPr>
        <sz val="10"/>
        <color indexed="10"/>
        <rFont val="Times New Roman"/>
        <family val="1"/>
      </rPr>
      <t>(</t>
    </r>
    <r>
      <rPr>
        <sz val="10"/>
        <color indexed="10"/>
        <rFont val="標楷體"/>
        <family val="4"/>
      </rPr>
      <t>包括：</t>
    </r>
    <r>
      <rPr>
        <strike/>
        <sz val="10"/>
        <color indexed="10"/>
        <rFont val="標楷體"/>
        <family val="4"/>
      </rPr>
      <t>英文</t>
    </r>
    <r>
      <rPr>
        <sz val="10"/>
        <color indexed="10"/>
        <rFont val="標楷體"/>
        <family val="4"/>
      </rPr>
      <t>自106-2學期刪除、資訊、體育</t>
    </r>
    <r>
      <rPr>
        <sz val="10"/>
        <color indexed="10"/>
        <rFont val="Times New Roman"/>
        <family val="1"/>
      </rPr>
      <t>)</t>
    </r>
    <r>
      <rPr>
        <sz val="10"/>
        <color indexed="10"/>
        <rFont val="標楷體"/>
        <family val="4"/>
      </rPr>
      <t>始得畢業。本校畢業門檻資格實施辦法連結網址：</t>
    </r>
    <r>
      <rPr>
        <sz val="10"/>
        <color indexed="10"/>
        <rFont val="Times New Roman"/>
        <family val="1"/>
      </rPr>
      <t>http://www.dahan.edu.tw/releaseRedirect.do?unitID=183&amp;pageID=6061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</si>
</sst>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_);[Red]\(0.00\)"/>
    <numFmt numFmtId="181" formatCode="m/d"/>
    <numFmt numFmtId="182" formatCode="[&gt;99999999]0000\-000\-000;000\-000\-000"/>
    <numFmt numFmtId="183" formatCode="0_);\(0\)"/>
    <numFmt numFmtId="184" formatCode="0_ "/>
    <numFmt numFmtId="185" formatCode="0_);[Red]\(0\)"/>
    <numFmt numFmtId="186" formatCode="m/d;@"/>
    <numFmt numFmtId="187" formatCode="[$-404]AM/PM\ hh:mm:ss"/>
    <numFmt numFmtId="188" formatCode="[$€-2]\ #,##0.00_);[Red]\([$€-2]\ #,##0.00\)"/>
  </numFmts>
  <fonts count="97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0"/>
      <color indexed="10"/>
      <name val="標楷體"/>
      <family val="4"/>
    </font>
    <font>
      <b/>
      <sz val="12"/>
      <color indexed="12"/>
      <name val="標楷體"/>
      <family val="4"/>
    </font>
    <font>
      <b/>
      <sz val="18"/>
      <color indexed="12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8"/>
      <name val="Times New Roman"/>
      <family val="1"/>
    </font>
    <font>
      <sz val="10"/>
      <name val="細明體"/>
      <family val="3"/>
    </font>
    <font>
      <sz val="8"/>
      <name val="標楷體"/>
      <family val="4"/>
    </font>
    <font>
      <b/>
      <sz val="8"/>
      <color indexed="12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8"/>
      <color indexed="12"/>
      <name val="Times New Roman"/>
      <family val="1"/>
    </font>
    <font>
      <sz val="9"/>
      <name val="Times New Roman"/>
      <family val="1"/>
    </font>
    <font>
      <sz val="36"/>
      <color indexed="8"/>
      <name val="Times New Roman"/>
      <family val="1"/>
    </font>
    <font>
      <b/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12"/>
      <name val="標楷體"/>
      <family val="4"/>
    </font>
    <font>
      <sz val="8.5"/>
      <color indexed="10"/>
      <name val="Times New Roman"/>
      <family val="1"/>
    </font>
    <font>
      <sz val="9"/>
      <name val="細明體"/>
      <family val="3"/>
    </font>
    <font>
      <b/>
      <sz val="8"/>
      <color indexed="12"/>
      <name val="標楷體"/>
      <family val="4"/>
    </font>
    <font>
      <u val="single"/>
      <sz val="10"/>
      <color indexed="10"/>
      <name val="標楷體"/>
      <family val="4"/>
    </font>
    <font>
      <u val="single"/>
      <sz val="10"/>
      <color indexed="10"/>
      <name val="Times New Roman"/>
      <family val="1"/>
    </font>
    <font>
      <sz val="10"/>
      <color indexed="8"/>
      <name val="標楷體"/>
      <family val="4"/>
    </font>
    <font>
      <sz val="8"/>
      <color indexed="8"/>
      <name val="標楷體"/>
      <family val="4"/>
    </font>
    <font>
      <sz val="11"/>
      <color indexed="8"/>
      <name val="標楷體"/>
      <family val="4"/>
    </font>
    <font>
      <sz val="8.5"/>
      <color indexed="10"/>
      <name val="標楷體"/>
      <family val="4"/>
    </font>
    <font>
      <sz val="36"/>
      <name val="Times New Roman"/>
      <family val="1"/>
    </font>
    <font>
      <sz val="11"/>
      <name val="Times New Roman"/>
      <family val="1"/>
    </font>
    <font>
      <sz val="11"/>
      <name val="標楷體"/>
      <family val="4"/>
    </font>
    <font>
      <b/>
      <sz val="10"/>
      <color indexed="12"/>
      <name val="Times New Roman"/>
      <family val="1"/>
    </font>
    <font>
      <sz val="11"/>
      <color indexed="10"/>
      <name val="Times New Roman"/>
      <family val="1"/>
    </font>
    <font>
      <sz val="11"/>
      <color indexed="10"/>
      <name val="標楷體"/>
      <family val="4"/>
    </font>
    <font>
      <u val="single"/>
      <sz val="11"/>
      <color indexed="10"/>
      <name val="標楷體"/>
      <family val="4"/>
    </font>
    <font>
      <u val="single"/>
      <sz val="11"/>
      <color indexed="10"/>
      <name val="Times New Roman"/>
      <family val="1"/>
    </font>
    <font>
      <sz val="10.5"/>
      <color indexed="10"/>
      <name val="Times New Roman"/>
      <family val="1"/>
    </font>
    <font>
      <sz val="10.5"/>
      <color indexed="10"/>
      <name val="標楷體"/>
      <family val="4"/>
    </font>
    <font>
      <u val="single"/>
      <sz val="10.5"/>
      <color indexed="10"/>
      <name val="標楷體"/>
      <family val="4"/>
    </font>
    <font>
      <u val="single"/>
      <sz val="10.5"/>
      <color indexed="10"/>
      <name val="Times New Roman"/>
      <family val="1"/>
    </font>
    <font>
      <sz val="10"/>
      <name val="新細明體"/>
      <family val="1"/>
    </font>
    <font>
      <b/>
      <sz val="8"/>
      <color indexed="12"/>
      <name val="細明體"/>
      <family val="3"/>
    </font>
    <font>
      <strike/>
      <sz val="10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trike/>
      <sz val="10"/>
      <color indexed="10"/>
      <name val="Times New Roman"/>
      <family val="1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0000FF"/>
      <name val="Times New Roman"/>
      <family val="1"/>
    </font>
    <font>
      <sz val="10"/>
      <color rgb="FFFF0000"/>
      <name val="Times New Roman"/>
      <family val="1"/>
    </font>
    <font>
      <strike/>
      <sz val="10"/>
      <color rgb="FFFF0000"/>
      <name val="Times New Roman"/>
      <family val="1"/>
    </font>
    <font>
      <sz val="10"/>
      <color rgb="FFFF0000"/>
      <name val="標楷體"/>
      <family val="4"/>
    </font>
    <font>
      <sz val="12"/>
      <color rgb="FFFF0000"/>
      <name val="標楷體"/>
      <family val="4"/>
    </font>
    <font>
      <sz val="8.5"/>
      <color rgb="FFFF0000"/>
      <name val="Times New Roman"/>
      <family val="1"/>
    </font>
    <font>
      <b/>
      <sz val="18"/>
      <color rgb="FF0000FF"/>
      <name val="Times New Roman"/>
      <family val="1"/>
    </font>
    <font>
      <b/>
      <sz val="12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51"/>
      </left>
      <right style="thin">
        <color indexed="51"/>
      </right>
      <top style="thick">
        <color indexed="51"/>
      </top>
      <bottom style="thin">
        <color indexed="51"/>
      </bottom>
    </border>
    <border>
      <left style="thin">
        <color indexed="51"/>
      </left>
      <right style="thick">
        <color indexed="51"/>
      </right>
      <top style="thick">
        <color indexed="51"/>
      </top>
      <bottom style="thin">
        <color indexed="51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51"/>
      </left>
      <right style="thick">
        <color indexed="51"/>
      </right>
      <top style="thin">
        <color indexed="51"/>
      </top>
      <bottom style="thin">
        <color indexed="51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ck">
        <color indexed="51"/>
      </bottom>
    </border>
    <border>
      <left style="thin">
        <color indexed="51"/>
      </left>
      <right style="thick">
        <color indexed="51"/>
      </right>
      <top style="thin">
        <color indexed="51"/>
      </top>
      <bottom style="thick">
        <color indexed="51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51"/>
      </right>
      <top style="thick">
        <color indexed="51"/>
      </top>
      <bottom style="thin">
        <color indexed="51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>
        <color indexed="63"/>
      </left>
      <right style="thin">
        <color indexed="51"/>
      </right>
      <top style="thin">
        <color indexed="51"/>
      </top>
      <bottom style="thick">
        <color indexed="5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74" fillId="20" borderId="0" applyNumberFormat="0" applyBorder="0" applyAlignment="0" applyProtection="0"/>
    <xf numFmtId="0" fontId="75" fillId="0" borderId="1" applyNumberFormat="0" applyFill="0" applyAlignment="0" applyProtection="0"/>
    <xf numFmtId="0" fontId="76" fillId="21" borderId="0" applyNumberFormat="0" applyBorder="0" applyAlignment="0" applyProtection="0"/>
    <xf numFmtId="9" fontId="0" fillId="0" borderId="0" applyFont="0" applyFill="0" applyBorder="0" applyAlignment="0" applyProtection="0"/>
    <xf numFmtId="0" fontId="7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30" borderId="2" applyNumberFormat="0" applyAlignment="0" applyProtection="0"/>
    <xf numFmtId="0" fontId="85" fillId="22" borderId="8" applyNumberFormat="0" applyAlignment="0" applyProtection="0"/>
    <xf numFmtId="0" fontId="86" fillId="31" borderId="9" applyNumberFormat="0" applyAlignment="0" applyProtection="0"/>
    <xf numFmtId="0" fontId="87" fillId="32" borderId="0" applyNumberFormat="0" applyBorder="0" applyAlignment="0" applyProtection="0"/>
    <xf numFmtId="0" fontId="88" fillId="0" borderId="0" applyNumberFormat="0" applyFill="0" applyBorder="0" applyAlignment="0" applyProtection="0"/>
  </cellStyleXfs>
  <cellXfs count="466">
    <xf numFmtId="0" fontId="0" fillId="0" borderId="0" xfId="0" applyAlignment="1">
      <alignment vertical="center"/>
    </xf>
    <xf numFmtId="0" fontId="11" fillId="0" borderId="10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184" fontId="11" fillId="0" borderId="13" xfId="0" applyNumberFormat="1" applyFont="1" applyBorder="1" applyAlignment="1">
      <alignment horizontal="center" vertical="center"/>
    </xf>
    <xf numFmtId="184" fontId="11" fillId="0" borderId="15" xfId="0" applyNumberFormat="1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left" vertical="center"/>
    </xf>
    <xf numFmtId="0" fontId="11" fillId="0" borderId="19" xfId="33" applyFont="1" applyBorder="1" applyAlignment="1">
      <alignment horizontal="center" vertical="center"/>
      <protection/>
    </xf>
    <xf numFmtId="0" fontId="11" fillId="0" borderId="10" xfId="33" applyFont="1" applyFill="1" applyBorder="1" applyAlignment="1">
      <alignment horizontal="center" vertical="center"/>
      <protection/>
    </xf>
    <xf numFmtId="0" fontId="11" fillId="0" borderId="11" xfId="33" applyFont="1" applyFill="1" applyBorder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shrinkToFit="1"/>
    </xf>
    <xf numFmtId="0" fontId="11" fillId="0" borderId="10" xfId="34" applyFont="1" applyFill="1" applyBorder="1" applyAlignment="1">
      <alignment horizontal="center" vertical="center"/>
      <protection/>
    </xf>
    <xf numFmtId="0" fontId="11" fillId="0" borderId="11" xfId="34" applyFont="1" applyFill="1" applyBorder="1" applyAlignment="1">
      <alignment horizontal="center" vertical="center"/>
      <protection/>
    </xf>
    <xf numFmtId="0" fontId="10" fillId="0" borderId="18" xfId="0" applyFont="1" applyFill="1" applyBorder="1" applyAlignment="1">
      <alignment vertical="center" shrinkToFit="1"/>
    </xf>
    <xf numFmtId="0" fontId="10" fillId="0" borderId="18" xfId="0" applyFont="1" applyFill="1" applyBorder="1" applyAlignment="1">
      <alignment horizontal="left" vertical="center" shrinkToFit="1"/>
    </xf>
    <xf numFmtId="0" fontId="16" fillId="0" borderId="10" xfId="33" applyFont="1" applyFill="1" applyBorder="1" applyAlignment="1">
      <alignment horizontal="center" vertical="center"/>
      <protection/>
    </xf>
    <xf numFmtId="0" fontId="16" fillId="0" borderId="11" xfId="33" applyFont="1" applyFill="1" applyBorder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vertical="center" shrinkToFit="1"/>
    </xf>
    <xf numFmtId="0" fontId="11" fillId="0" borderId="19" xfId="34" applyFont="1" applyFill="1" applyBorder="1" applyAlignment="1">
      <alignment horizontal="center" vertical="center"/>
      <protection/>
    </xf>
    <xf numFmtId="0" fontId="11" fillId="0" borderId="21" xfId="34" applyFont="1" applyFill="1" applyBorder="1" applyAlignment="1">
      <alignment horizontal="center" vertical="center"/>
      <protection/>
    </xf>
    <xf numFmtId="0" fontId="11" fillId="0" borderId="22" xfId="34" applyFont="1" applyFill="1" applyBorder="1" applyAlignment="1">
      <alignment horizontal="center" vertical="center"/>
      <protection/>
    </xf>
    <xf numFmtId="0" fontId="11" fillId="0" borderId="23" xfId="34" applyFont="1" applyFill="1" applyBorder="1" applyAlignment="1">
      <alignment horizontal="center" vertical="center"/>
      <protection/>
    </xf>
    <xf numFmtId="0" fontId="11" fillId="0" borderId="22" xfId="0" applyFont="1" applyFill="1" applyBorder="1" applyAlignment="1">
      <alignment horizontal="center" vertical="center" shrinkToFit="1"/>
    </xf>
    <xf numFmtId="0" fontId="10" fillId="0" borderId="18" xfId="0" applyFont="1" applyFill="1" applyBorder="1" applyAlignment="1">
      <alignment vertical="center"/>
    </xf>
    <xf numFmtId="0" fontId="10" fillId="0" borderId="24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19" xfId="33" applyFont="1" applyFill="1" applyBorder="1" applyAlignment="1">
      <alignment horizontal="center" vertical="center"/>
      <protection/>
    </xf>
    <xf numFmtId="0" fontId="11" fillId="0" borderId="21" xfId="33" applyFont="1" applyFill="1" applyBorder="1" applyAlignment="1">
      <alignment horizontal="center" vertical="center"/>
      <protection/>
    </xf>
    <xf numFmtId="0" fontId="11" fillId="0" borderId="19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/>
    </xf>
    <xf numFmtId="0" fontId="19" fillId="0" borderId="10" xfId="33" applyFont="1" applyFill="1" applyBorder="1" applyAlignment="1">
      <alignment horizontal="center" vertical="center"/>
      <protection/>
    </xf>
    <xf numFmtId="0" fontId="19" fillId="0" borderId="11" xfId="33" applyFont="1" applyFill="1" applyBorder="1" applyAlignment="1">
      <alignment horizontal="center" vertical="center"/>
      <protection/>
    </xf>
    <xf numFmtId="0" fontId="11" fillId="0" borderId="25" xfId="34" applyFont="1" applyFill="1" applyBorder="1" applyAlignment="1">
      <alignment horizontal="center" vertical="center"/>
      <protection/>
    </xf>
    <xf numFmtId="0" fontId="17" fillId="0" borderId="10" xfId="33" applyFont="1" applyFill="1" applyBorder="1" applyAlignment="1">
      <alignment horizontal="center" vertical="center"/>
      <protection/>
    </xf>
    <xf numFmtId="0" fontId="11" fillId="0" borderId="25" xfId="33" applyFont="1" applyFill="1" applyBorder="1" applyAlignment="1">
      <alignment horizontal="center" vertical="center"/>
      <protection/>
    </xf>
    <xf numFmtId="0" fontId="17" fillId="0" borderId="11" xfId="33" applyFont="1" applyFill="1" applyBorder="1" applyAlignment="1">
      <alignment horizontal="center" vertical="center"/>
      <protection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30" xfId="0" applyFont="1" applyBorder="1" applyAlignment="1">
      <alignment vertical="center"/>
    </xf>
    <xf numFmtId="0" fontId="24" fillId="0" borderId="31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3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18" fillId="0" borderId="32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18" xfId="0" applyFont="1" applyFill="1" applyBorder="1" applyAlignment="1">
      <alignment horizontal="left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vertical="center" shrinkToFit="1"/>
    </xf>
    <xf numFmtId="0" fontId="27" fillId="0" borderId="22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184" fontId="25" fillId="0" borderId="0" xfId="0" applyNumberFormat="1" applyFont="1" applyBorder="1" applyAlignment="1">
      <alignment vertical="center"/>
    </xf>
    <xf numFmtId="0" fontId="25" fillId="0" borderId="38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5" fillId="0" borderId="0" xfId="0" applyFont="1" applyBorder="1" applyAlignment="1">
      <alignment vertical="center" shrinkToFit="1"/>
    </xf>
    <xf numFmtId="49" fontId="27" fillId="0" borderId="40" xfId="0" applyNumberFormat="1" applyFont="1" applyBorder="1" applyAlignment="1">
      <alignment horizontal="center" vertical="center"/>
    </xf>
    <xf numFmtId="184" fontId="11" fillId="0" borderId="0" xfId="0" applyNumberFormat="1" applyFont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 shrinkToFit="1"/>
    </xf>
    <xf numFmtId="0" fontId="11" fillId="0" borderId="18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0" fontId="19" fillId="0" borderId="4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1" fillId="0" borderId="18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 shrinkToFit="1"/>
    </xf>
    <xf numFmtId="0" fontId="11" fillId="0" borderId="24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left" vertical="center" shrinkToFit="1"/>
    </xf>
    <xf numFmtId="0" fontId="11" fillId="0" borderId="23" xfId="0" applyFont="1" applyFill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9" fillId="0" borderId="33" xfId="33" applyFont="1" applyBorder="1" applyAlignment="1">
      <alignment horizontal="center" vertical="center"/>
      <protection/>
    </xf>
    <xf numFmtId="0" fontId="12" fillId="0" borderId="28" xfId="33" applyFont="1" applyBorder="1" applyAlignment="1">
      <alignment horizontal="center" vertical="center"/>
      <protection/>
    </xf>
    <xf numFmtId="0" fontId="12" fillId="0" borderId="29" xfId="33" applyFont="1" applyBorder="1" applyAlignment="1">
      <alignment horizontal="center" vertical="center"/>
      <protection/>
    </xf>
    <xf numFmtId="0" fontId="12" fillId="0" borderId="40" xfId="33" applyFont="1" applyBorder="1" applyAlignment="1">
      <alignment horizontal="center" vertical="center"/>
      <protection/>
    </xf>
    <xf numFmtId="0" fontId="11" fillId="0" borderId="20" xfId="0" applyFont="1" applyFill="1" applyBorder="1" applyAlignment="1">
      <alignment horizontal="left" vertical="center" shrinkToFit="1"/>
    </xf>
    <xf numFmtId="0" fontId="19" fillId="0" borderId="18" xfId="0" applyFont="1" applyFill="1" applyBorder="1" applyAlignment="1">
      <alignment/>
    </xf>
    <xf numFmtId="0" fontId="11" fillId="0" borderId="42" xfId="33" applyFont="1" applyFill="1" applyBorder="1" applyAlignment="1">
      <alignment vertical="center"/>
      <protection/>
    </xf>
    <xf numFmtId="0" fontId="11" fillId="0" borderId="43" xfId="33" applyFont="1" applyFill="1" applyBorder="1" applyAlignment="1">
      <alignment horizontal="center" vertical="center"/>
      <protection/>
    </xf>
    <xf numFmtId="0" fontId="11" fillId="0" borderId="28" xfId="33" applyFont="1" applyFill="1" applyBorder="1" applyAlignment="1">
      <alignment horizontal="center" vertical="center"/>
      <protection/>
    </xf>
    <xf numFmtId="0" fontId="11" fillId="0" borderId="29" xfId="33" applyFont="1" applyFill="1" applyBorder="1" applyAlignment="1">
      <alignment horizontal="center" vertical="center"/>
      <protection/>
    </xf>
    <xf numFmtId="0" fontId="11" fillId="0" borderId="26" xfId="33" applyFont="1" applyFill="1" applyBorder="1" applyAlignment="1">
      <alignment horizontal="center" vertical="center"/>
      <protection/>
    </xf>
    <xf numFmtId="0" fontId="11" fillId="0" borderId="27" xfId="33" applyFont="1" applyFill="1" applyBorder="1" applyAlignment="1">
      <alignment horizontal="center" vertical="center"/>
      <protection/>
    </xf>
    <xf numFmtId="0" fontId="11" fillId="0" borderId="44" xfId="0" applyFont="1" applyFill="1" applyBorder="1" applyAlignment="1">
      <alignment horizontal="left" vertical="center"/>
    </xf>
    <xf numFmtId="0" fontId="11" fillId="0" borderId="44" xfId="0" applyFont="1" applyFill="1" applyBorder="1" applyAlignment="1">
      <alignment horizontal="left" vertical="center" shrinkToFit="1"/>
    </xf>
    <xf numFmtId="0" fontId="11" fillId="0" borderId="24" xfId="0" applyFont="1" applyFill="1" applyBorder="1" applyAlignment="1">
      <alignment vertical="center"/>
    </xf>
    <xf numFmtId="0" fontId="11" fillId="0" borderId="24" xfId="0" applyFont="1" applyFill="1" applyBorder="1" applyAlignment="1">
      <alignment horizontal="left" vertical="center" shrinkToFit="1"/>
    </xf>
    <xf numFmtId="0" fontId="11" fillId="0" borderId="24" xfId="0" applyFont="1" applyFill="1" applyBorder="1" applyAlignment="1">
      <alignment vertical="center" shrinkToFit="1"/>
    </xf>
    <xf numFmtId="0" fontId="11" fillId="0" borderId="42" xfId="34" applyFont="1" applyFill="1" applyBorder="1" applyAlignment="1">
      <alignment horizontal="left" vertical="center"/>
      <protection/>
    </xf>
    <xf numFmtId="185" fontId="9" fillId="0" borderId="28" xfId="33" applyNumberFormat="1" applyFont="1" applyBorder="1" applyAlignment="1">
      <alignment horizontal="center" vertical="center"/>
      <protection/>
    </xf>
    <xf numFmtId="185" fontId="9" fillId="0" borderId="28" xfId="35" applyNumberFormat="1" applyFont="1" applyBorder="1" applyAlignment="1" applyProtection="1">
      <alignment horizontal="center" vertical="center"/>
      <protection/>
    </xf>
    <xf numFmtId="0" fontId="19" fillId="0" borderId="0" xfId="0" applyFont="1" applyAlignment="1">
      <alignment vertical="center"/>
    </xf>
    <xf numFmtId="0" fontId="24" fillId="0" borderId="31" xfId="0" applyFont="1" applyBorder="1" applyAlignment="1">
      <alignment vertical="center" shrinkToFit="1"/>
    </xf>
    <xf numFmtId="0" fontId="18" fillId="0" borderId="33" xfId="0" applyFont="1" applyBorder="1" applyAlignment="1">
      <alignment horizontal="center" vertical="center" shrinkToFit="1"/>
    </xf>
    <xf numFmtId="0" fontId="11" fillId="0" borderId="45" xfId="0" applyFont="1" applyFill="1" applyBorder="1" applyAlignment="1">
      <alignment horizontal="left" vertical="center" shrinkToFit="1"/>
    </xf>
    <xf numFmtId="0" fontId="11" fillId="0" borderId="10" xfId="0" applyNumberFormat="1" applyFont="1" applyFill="1" applyBorder="1" applyAlignment="1">
      <alignment horizontal="center" vertical="center" shrinkToFit="1"/>
    </xf>
    <xf numFmtId="0" fontId="11" fillId="0" borderId="33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left" vertical="center" shrinkToFit="1"/>
    </xf>
    <xf numFmtId="0" fontId="25" fillId="0" borderId="0" xfId="0" applyFont="1" applyAlignment="1">
      <alignment vertical="center" shrinkToFit="1"/>
    </xf>
    <xf numFmtId="0" fontId="38" fillId="0" borderId="0" xfId="0" applyFont="1" applyFill="1" applyBorder="1" applyAlignment="1">
      <alignment vertical="center"/>
    </xf>
    <xf numFmtId="0" fontId="38" fillId="0" borderId="30" xfId="0" applyFont="1" applyFill="1" applyBorder="1" applyAlignment="1">
      <alignment vertical="center"/>
    </xf>
    <xf numFmtId="0" fontId="89" fillId="0" borderId="3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3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32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184" fontId="11" fillId="0" borderId="13" xfId="0" applyNumberFormat="1" applyFont="1" applyFill="1" applyBorder="1" applyAlignment="1">
      <alignment horizontal="center" vertical="center"/>
    </xf>
    <xf numFmtId="0" fontId="90" fillId="0" borderId="18" xfId="0" applyFont="1" applyFill="1" applyBorder="1" applyAlignment="1">
      <alignment horizontal="left" vertical="center"/>
    </xf>
    <xf numFmtId="0" fontId="90" fillId="0" borderId="18" xfId="0" applyFont="1" applyFill="1" applyBorder="1" applyAlignment="1">
      <alignment horizontal="left" vertical="center" shrinkToFit="1"/>
    </xf>
    <xf numFmtId="184" fontId="11" fillId="0" borderId="15" xfId="0" applyNumberFormat="1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0" fontId="39" fillId="0" borderId="40" xfId="0" applyFont="1" applyFill="1" applyBorder="1" applyAlignment="1">
      <alignment horizontal="center" vertical="center"/>
    </xf>
    <xf numFmtId="185" fontId="39" fillId="0" borderId="34" xfId="0" applyNumberFormat="1" applyFont="1" applyFill="1" applyBorder="1" applyAlignment="1">
      <alignment horizontal="center" vertical="center"/>
    </xf>
    <xf numFmtId="0" fontId="39" fillId="0" borderId="4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38" xfId="0" applyFont="1" applyFill="1" applyBorder="1" applyAlignment="1">
      <alignment vertical="center"/>
    </xf>
    <xf numFmtId="0" fontId="11" fillId="0" borderId="18" xfId="0" applyFont="1" applyFill="1" applyBorder="1" applyAlignment="1">
      <alignment shrinkToFit="1"/>
    </xf>
    <xf numFmtId="0" fontId="15" fillId="0" borderId="0" xfId="0" applyFont="1" applyFill="1" applyBorder="1" applyAlignment="1">
      <alignment vertical="center" wrapText="1"/>
    </xf>
    <xf numFmtId="0" fontId="9" fillId="0" borderId="47" xfId="0" applyFont="1" applyFill="1" applyBorder="1" applyAlignment="1">
      <alignment vertical="center"/>
    </xf>
    <xf numFmtId="0" fontId="9" fillId="0" borderId="33" xfId="33" applyFont="1" applyFill="1" applyBorder="1" applyAlignment="1">
      <alignment horizontal="center" vertical="center"/>
      <protection/>
    </xf>
    <xf numFmtId="0" fontId="12" fillId="0" borderId="28" xfId="33" applyFont="1" applyFill="1" applyBorder="1" applyAlignment="1">
      <alignment horizontal="center" vertical="center"/>
      <protection/>
    </xf>
    <xf numFmtId="0" fontId="12" fillId="0" borderId="29" xfId="33" applyFont="1" applyFill="1" applyBorder="1" applyAlignment="1">
      <alignment horizontal="center" vertical="center"/>
      <protection/>
    </xf>
    <xf numFmtId="0" fontId="9" fillId="0" borderId="0" xfId="34" applyFont="1" applyFill="1" applyBorder="1" applyAlignment="1">
      <alignment horizontal="center" vertical="center"/>
      <protection/>
    </xf>
    <xf numFmtId="0" fontId="9" fillId="0" borderId="0" xfId="33" applyFont="1" applyFill="1" applyBorder="1" applyAlignment="1">
      <alignment horizontal="center" vertical="center"/>
      <protection/>
    </xf>
    <xf numFmtId="0" fontId="9" fillId="0" borderId="0" xfId="34" applyFont="1" applyFill="1" applyBorder="1" applyAlignment="1">
      <alignment horizontal="center"/>
      <protection/>
    </xf>
    <xf numFmtId="0" fontId="90" fillId="0" borderId="24" xfId="0" applyFont="1" applyFill="1" applyBorder="1" applyAlignment="1">
      <alignment horizontal="left" vertical="center" shrinkToFit="1"/>
    </xf>
    <xf numFmtId="0" fontId="24" fillId="0" borderId="10" xfId="34" applyFont="1" applyFill="1" applyBorder="1" applyAlignment="1">
      <alignment horizontal="center" vertical="center"/>
      <protection/>
    </xf>
    <xf numFmtId="0" fontId="11" fillId="0" borderId="30" xfId="33" applyFont="1" applyFill="1" applyBorder="1" applyAlignment="1">
      <alignment vertical="center"/>
      <protection/>
    </xf>
    <xf numFmtId="0" fontId="17" fillId="0" borderId="25" xfId="33" applyFont="1" applyFill="1" applyBorder="1" applyAlignment="1">
      <alignment horizontal="center" vertical="center"/>
      <protection/>
    </xf>
    <xf numFmtId="0" fontId="11" fillId="0" borderId="24" xfId="33" applyFont="1" applyFill="1" applyBorder="1" applyAlignment="1">
      <alignment vertical="center"/>
      <protection/>
    </xf>
    <xf numFmtId="0" fontId="11" fillId="0" borderId="40" xfId="33" applyFont="1" applyFill="1" applyBorder="1" applyAlignment="1">
      <alignment horizontal="center" vertical="center"/>
      <protection/>
    </xf>
    <xf numFmtId="0" fontId="11" fillId="0" borderId="48" xfId="33" applyFont="1" applyFill="1" applyBorder="1" applyAlignment="1">
      <alignment horizontal="center" vertical="center"/>
      <protection/>
    </xf>
    <xf numFmtId="0" fontId="25" fillId="0" borderId="0" xfId="0" applyFont="1" applyFill="1" applyBorder="1" applyAlignment="1">
      <alignment vertical="center"/>
    </xf>
    <xf numFmtId="0" fontId="10" fillId="0" borderId="19" xfId="0" applyFont="1" applyFill="1" applyBorder="1" applyAlignment="1">
      <alignment horizontal="left" vertical="center" shrinkToFit="1"/>
    </xf>
    <xf numFmtId="0" fontId="11" fillId="0" borderId="0" xfId="33" applyFont="1" applyFill="1" applyBorder="1" applyAlignment="1">
      <alignment horizontal="center" vertical="center"/>
      <protection/>
    </xf>
    <xf numFmtId="0" fontId="11" fillId="0" borderId="18" xfId="0" applyFont="1" applyFill="1" applyBorder="1" applyAlignment="1">
      <alignment vertical="center"/>
    </xf>
    <xf numFmtId="0" fontId="11" fillId="0" borderId="21" xfId="0" applyFont="1" applyFill="1" applyBorder="1" applyAlignment="1">
      <alignment horizontal="center" vertical="center" shrinkToFit="1"/>
    </xf>
    <xf numFmtId="0" fontId="90" fillId="0" borderId="10" xfId="33" applyFont="1" applyFill="1" applyBorder="1" applyAlignment="1">
      <alignment horizontal="center" vertical="center"/>
      <protection/>
    </xf>
    <xf numFmtId="0" fontId="90" fillId="0" borderId="11" xfId="33" applyFont="1" applyFill="1" applyBorder="1" applyAlignment="1">
      <alignment horizontal="center" vertical="center"/>
      <protection/>
    </xf>
    <xf numFmtId="183" fontId="11" fillId="0" borderId="28" xfId="33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Alignment="1">
      <alignment horizontal="center" vertical="center"/>
    </xf>
    <xf numFmtId="0" fontId="11" fillId="0" borderId="49" xfId="33" applyFont="1" applyFill="1" applyBorder="1" applyAlignment="1">
      <alignment horizontal="center" vertical="center"/>
      <protection/>
    </xf>
    <xf numFmtId="0" fontId="9" fillId="0" borderId="28" xfId="33" applyFont="1" applyFill="1" applyBorder="1" applyAlignment="1">
      <alignment horizontal="center" vertical="center"/>
      <protection/>
    </xf>
    <xf numFmtId="0" fontId="9" fillId="0" borderId="28" xfId="35" applyNumberFormat="1" applyFont="1" applyFill="1" applyBorder="1" applyAlignment="1" applyProtection="1">
      <alignment horizontal="center" vertical="center"/>
      <protection/>
    </xf>
    <xf numFmtId="183" fontId="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9" fillId="0" borderId="32" xfId="33" applyFont="1" applyFill="1" applyBorder="1" applyAlignment="1">
      <alignment horizontal="center" vertical="center"/>
      <protection/>
    </xf>
    <xf numFmtId="0" fontId="12" fillId="0" borderId="26" xfId="33" applyFont="1" applyFill="1" applyBorder="1" applyAlignment="1">
      <alignment horizontal="center" vertical="center"/>
      <protection/>
    </xf>
    <xf numFmtId="0" fontId="12" fillId="0" borderId="39" xfId="33" applyFont="1" applyFill="1" applyBorder="1" applyAlignment="1">
      <alignment horizontal="center" vertical="center"/>
      <protection/>
    </xf>
    <xf numFmtId="0" fontId="11" fillId="0" borderId="22" xfId="33" applyFont="1" applyFill="1" applyBorder="1" applyAlignment="1">
      <alignment horizontal="center" vertical="center"/>
      <protection/>
    </xf>
    <xf numFmtId="0" fontId="11" fillId="0" borderId="23" xfId="33" applyFont="1" applyFill="1" applyBorder="1" applyAlignment="1">
      <alignment horizontal="center" vertical="center"/>
      <protection/>
    </xf>
    <xf numFmtId="9" fontId="12" fillId="0" borderId="0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183" fontId="11" fillId="0" borderId="40" xfId="33" applyNumberFormat="1" applyFont="1" applyFill="1" applyBorder="1" applyAlignment="1">
      <alignment horizontal="center" vertical="center" shrinkToFit="1"/>
      <protection/>
    </xf>
    <xf numFmtId="183" fontId="11" fillId="0" borderId="29" xfId="33" applyNumberFormat="1" applyFont="1" applyFill="1" applyBorder="1" applyAlignment="1">
      <alignment horizontal="center" vertical="center" shrinkToFit="1"/>
      <protection/>
    </xf>
    <xf numFmtId="183" fontId="11" fillId="0" borderId="48" xfId="33" applyNumberFormat="1" applyFont="1" applyFill="1" applyBorder="1" applyAlignment="1">
      <alignment horizontal="center" vertical="center" shrinkToFit="1"/>
      <protection/>
    </xf>
    <xf numFmtId="0" fontId="12" fillId="0" borderId="40" xfId="33" applyFont="1" applyFill="1" applyBorder="1" applyAlignment="1">
      <alignment horizontal="center" vertical="center"/>
      <protection/>
    </xf>
    <xf numFmtId="0" fontId="11" fillId="0" borderId="0" xfId="0" applyFont="1" applyFill="1" applyAlignment="1">
      <alignment horizontal="center" vertical="center"/>
    </xf>
    <xf numFmtId="0" fontId="11" fillId="0" borderId="44" xfId="0" applyFont="1" applyFill="1" applyBorder="1" applyAlignment="1">
      <alignment vertical="center" shrinkToFit="1"/>
    </xf>
    <xf numFmtId="0" fontId="11" fillId="0" borderId="42" xfId="0" applyFont="1" applyFill="1" applyBorder="1" applyAlignment="1">
      <alignment horizontal="left" vertical="center"/>
    </xf>
    <xf numFmtId="0" fontId="11" fillId="0" borderId="10" xfId="33" applyNumberFormat="1" applyFont="1" applyFill="1" applyBorder="1" applyAlignment="1">
      <alignment horizontal="center" vertical="center"/>
      <protection/>
    </xf>
    <xf numFmtId="0" fontId="11" fillId="0" borderId="11" xfId="33" applyNumberFormat="1" applyFont="1" applyFill="1" applyBorder="1" applyAlignment="1">
      <alignment horizontal="center" vertical="center"/>
      <protection/>
    </xf>
    <xf numFmtId="184" fontId="11" fillId="0" borderId="28" xfId="33" applyNumberFormat="1" applyFont="1" applyFill="1" applyBorder="1" applyAlignment="1">
      <alignment horizontal="center" vertical="center" shrinkToFit="1"/>
      <protection/>
    </xf>
    <xf numFmtId="0" fontId="11" fillId="0" borderId="29" xfId="33" applyNumberFormat="1" applyFont="1" applyFill="1" applyBorder="1" applyAlignment="1">
      <alignment horizontal="center" vertical="center"/>
      <protection/>
    </xf>
    <xf numFmtId="0" fontId="9" fillId="0" borderId="28" xfId="33" applyNumberFormat="1" applyFont="1" applyFill="1" applyBorder="1" applyAlignment="1">
      <alignment horizontal="center" vertical="center"/>
      <protection/>
    </xf>
    <xf numFmtId="0" fontId="42" fillId="0" borderId="41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vertical="center"/>
    </xf>
    <xf numFmtId="0" fontId="27" fillId="0" borderId="0" xfId="0" applyFont="1" applyFill="1" applyAlignment="1">
      <alignment vertical="center"/>
    </xf>
    <xf numFmtId="0" fontId="46" fillId="0" borderId="41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11" fillId="0" borderId="18" xfId="33" applyFont="1" applyFill="1" applyBorder="1" applyAlignment="1">
      <alignment vertical="center"/>
      <protection/>
    </xf>
    <xf numFmtId="0" fontId="11" fillId="0" borderId="20" xfId="33" applyFont="1" applyBorder="1" applyAlignment="1">
      <alignment horizontal="center" vertical="center"/>
      <protection/>
    </xf>
    <xf numFmtId="185" fontId="9" fillId="0" borderId="33" xfId="33" applyNumberFormat="1" applyFont="1" applyBorder="1" applyAlignment="1">
      <alignment horizontal="center" vertical="center"/>
      <protection/>
    </xf>
    <xf numFmtId="0" fontId="11" fillId="0" borderId="50" xfId="34" applyFont="1" applyFill="1" applyBorder="1" applyAlignment="1">
      <alignment horizontal="center" vertical="center"/>
      <protection/>
    </xf>
    <xf numFmtId="0" fontId="10" fillId="0" borderId="45" xfId="0" applyFont="1" applyFill="1" applyBorder="1" applyAlignment="1">
      <alignment vertical="center" shrinkToFit="1"/>
    </xf>
    <xf numFmtId="0" fontId="11" fillId="0" borderId="24" xfId="0" applyFont="1" applyFill="1" applyBorder="1" applyAlignment="1">
      <alignment vertical="center"/>
    </xf>
    <xf numFmtId="0" fontId="10" fillId="0" borderId="18" xfId="0" applyFont="1" applyFill="1" applyBorder="1" applyAlignment="1">
      <alignment/>
    </xf>
    <xf numFmtId="0" fontId="11" fillId="0" borderId="50" xfId="0" applyFont="1" applyFill="1" applyBorder="1" applyAlignment="1">
      <alignment horizontal="center" vertical="center" shrinkToFit="1"/>
    </xf>
    <xf numFmtId="0" fontId="11" fillId="0" borderId="20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 shrinkToFit="1"/>
    </xf>
    <xf numFmtId="0" fontId="10" fillId="0" borderId="45" xfId="0" applyFont="1" applyFill="1" applyBorder="1" applyAlignment="1">
      <alignment horizontal="left" vertical="center" shrinkToFit="1"/>
    </xf>
    <xf numFmtId="0" fontId="10" fillId="0" borderId="24" xfId="0" applyFont="1" applyFill="1" applyBorder="1" applyAlignment="1">
      <alignment horizontal="left" vertical="center" shrinkToFit="1"/>
    </xf>
    <xf numFmtId="0" fontId="18" fillId="0" borderId="18" xfId="0" applyFont="1" applyFill="1" applyBorder="1" applyAlignment="1">
      <alignment horizontal="left" vertical="center" shrinkToFit="1"/>
    </xf>
    <xf numFmtId="0" fontId="18" fillId="0" borderId="10" xfId="33" applyFont="1" applyFill="1" applyBorder="1" applyAlignment="1">
      <alignment horizontal="center" vertical="center"/>
      <protection/>
    </xf>
    <xf numFmtId="0" fontId="18" fillId="0" borderId="11" xfId="33" applyFont="1" applyFill="1" applyBorder="1" applyAlignment="1">
      <alignment horizontal="center" vertical="center"/>
      <protection/>
    </xf>
    <xf numFmtId="0" fontId="18" fillId="0" borderId="20" xfId="0" applyFont="1" applyFill="1" applyBorder="1" applyAlignment="1">
      <alignment/>
    </xf>
    <xf numFmtId="0" fontId="18" fillId="0" borderId="19" xfId="33" applyFont="1" applyFill="1" applyBorder="1" applyAlignment="1">
      <alignment horizontal="center" vertical="center"/>
      <protection/>
    </xf>
    <xf numFmtId="0" fontId="18" fillId="0" borderId="21" xfId="33" applyFont="1" applyFill="1" applyBorder="1" applyAlignment="1">
      <alignment horizontal="center" vertical="center"/>
      <protection/>
    </xf>
    <xf numFmtId="0" fontId="10" fillId="0" borderId="44" xfId="0" applyFont="1" applyFill="1" applyBorder="1" applyAlignment="1">
      <alignment horizontal="left" vertical="center"/>
    </xf>
    <xf numFmtId="0" fontId="39" fillId="0" borderId="49" xfId="0" applyFont="1" applyFill="1" applyBorder="1" applyAlignment="1">
      <alignment horizontal="left" vertical="center"/>
    </xf>
    <xf numFmtId="0" fontId="39" fillId="0" borderId="43" xfId="0" applyFont="1" applyFill="1" applyBorder="1" applyAlignment="1">
      <alignment horizontal="center" vertical="center"/>
    </xf>
    <xf numFmtId="0" fontId="19" fillId="0" borderId="51" xfId="0" applyFont="1" applyBorder="1" applyAlignment="1">
      <alignment horizontal="left" vertical="center"/>
    </xf>
    <xf numFmtId="0" fontId="11" fillId="34" borderId="22" xfId="0" applyFont="1" applyFill="1" applyBorder="1" applyAlignment="1">
      <alignment horizontal="center" vertical="center" shrinkToFit="1"/>
    </xf>
    <xf numFmtId="0" fontId="11" fillId="34" borderId="23" xfId="0" applyFont="1" applyFill="1" applyBorder="1" applyAlignment="1">
      <alignment horizontal="center" vertical="center" shrinkToFit="1"/>
    </xf>
    <xf numFmtId="0" fontId="11" fillId="34" borderId="19" xfId="0" applyFont="1" applyFill="1" applyBorder="1" applyAlignment="1">
      <alignment horizontal="center" vertical="center" shrinkToFit="1"/>
    </xf>
    <xf numFmtId="0" fontId="10" fillId="34" borderId="18" xfId="0" applyFont="1" applyFill="1" applyBorder="1" applyAlignment="1">
      <alignment horizontal="left" vertical="center" shrinkToFit="1"/>
    </xf>
    <xf numFmtId="0" fontId="11" fillId="34" borderId="10" xfId="0" applyFont="1" applyFill="1" applyBorder="1" applyAlignment="1">
      <alignment horizontal="center" vertical="center" shrinkToFit="1"/>
    </xf>
    <xf numFmtId="0" fontId="11" fillId="34" borderId="11" xfId="0" applyFont="1" applyFill="1" applyBorder="1" applyAlignment="1">
      <alignment horizontal="center" vertical="center" shrinkToFit="1"/>
    </xf>
    <xf numFmtId="0" fontId="11" fillId="34" borderId="10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11" fillId="34" borderId="24" xfId="0" applyFont="1" applyFill="1" applyBorder="1" applyAlignment="1">
      <alignment horizontal="center" vertical="center" shrinkToFit="1"/>
    </xf>
    <xf numFmtId="0" fontId="11" fillId="34" borderId="0" xfId="0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 horizontal="left" vertical="center" shrinkToFit="1"/>
    </xf>
    <xf numFmtId="0" fontId="11" fillId="34" borderId="10" xfId="0" applyNumberFormat="1" applyFont="1" applyFill="1" applyBorder="1" applyAlignment="1">
      <alignment horizontal="center" vertical="center" shrinkToFit="1"/>
    </xf>
    <xf numFmtId="0" fontId="10" fillId="34" borderId="18" xfId="0" applyFont="1" applyFill="1" applyBorder="1" applyAlignment="1">
      <alignment vertical="center" shrinkToFit="1"/>
    </xf>
    <xf numFmtId="0" fontId="11" fillId="34" borderId="24" xfId="0" applyFont="1" applyFill="1" applyBorder="1" applyAlignment="1">
      <alignment horizontal="left" vertical="center" shrinkToFit="1"/>
    </xf>
    <xf numFmtId="0" fontId="11" fillId="34" borderId="18" xfId="0" applyFont="1" applyFill="1" applyBorder="1" applyAlignment="1">
      <alignment vertical="center" shrinkToFit="1"/>
    </xf>
    <xf numFmtId="0" fontId="11" fillId="34" borderId="32" xfId="0" applyFont="1" applyFill="1" applyBorder="1" applyAlignment="1">
      <alignment vertical="center"/>
    </xf>
    <xf numFmtId="0" fontId="11" fillId="34" borderId="26" xfId="0" applyFont="1" applyFill="1" applyBorder="1" applyAlignment="1">
      <alignment horizontal="center" vertical="center"/>
    </xf>
    <xf numFmtId="0" fontId="11" fillId="34" borderId="27" xfId="0" applyFont="1" applyFill="1" applyBorder="1" applyAlignment="1">
      <alignment horizontal="center" vertical="center"/>
    </xf>
    <xf numFmtId="0" fontId="17" fillId="34" borderId="32" xfId="0" applyFont="1" applyFill="1" applyBorder="1" applyAlignment="1">
      <alignment vertical="center" shrinkToFit="1"/>
    </xf>
    <xf numFmtId="0" fontId="17" fillId="34" borderId="26" xfId="0" applyFont="1" applyFill="1" applyBorder="1" applyAlignment="1">
      <alignment horizontal="center" vertical="center"/>
    </xf>
    <xf numFmtId="0" fontId="11" fillId="34" borderId="28" xfId="0" applyFont="1" applyFill="1" applyBorder="1" applyAlignment="1">
      <alignment horizontal="center" vertical="center"/>
    </xf>
    <xf numFmtId="0" fontId="11" fillId="34" borderId="29" xfId="0" applyFont="1" applyFill="1" applyBorder="1" applyAlignment="1">
      <alignment horizontal="center" vertical="center"/>
    </xf>
    <xf numFmtId="0" fontId="11" fillId="34" borderId="22" xfId="0" applyFont="1" applyFill="1" applyBorder="1" applyAlignment="1">
      <alignment horizontal="center" vertical="center"/>
    </xf>
    <xf numFmtId="0" fontId="11" fillId="34" borderId="23" xfId="0" applyFont="1" applyFill="1" applyBorder="1" applyAlignment="1">
      <alignment horizontal="center" vertical="center"/>
    </xf>
    <xf numFmtId="0" fontId="11" fillId="34" borderId="24" xfId="0" applyFont="1" applyFill="1" applyBorder="1" applyAlignment="1">
      <alignment horizontal="left" vertical="center"/>
    </xf>
    <xf numFmtId="0" fontId="11" fillId="34" borderId="18" xfId="0" applyFont="1" applyFill="1" applyBorder="1" applyAlignment="1">
      <alignment horizontal="left" vertical="center"/>
    </xf>
    <xf numFmtId="0" fontId="11" fillId="34" borderId="25" xfId="0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 vertical="center"/>
    </xf>
    <xf numFmtId="0" fontId="11" fillId="34" borderId="45" xfId="0" applyFont="1" applyFill="1" applyBorder="1" applyAlignment="1">
      <alignment vertical="center" shrinkToFit="1"/>
    </xf>
    <xf numFmtId="0" fontId="11" fillId="34" borderId="20" xfId="0" applyFont="1" applyFill="1" applyBorder="1" applyAlignment="1">
      <alignment vertical="center" shrinkToFit="1"/>
    </xf>
    <xf numFmtId="0" fontId="11" fillId="34" borderId="20" xfId="0" applyFont="1" applyFill="1" applyBorder="1" applyAlignment="1">
      <alignment horizontal="left" vertical="center" shrinkToFit="1"/>
    </xf>
    <xf numFmtId="0" fontId="11" fillId="34" borderId="19" xfId="0" applyFont="1" applyFill="1" applyBorder="1" applyAlignment="1">
      <alignment horizontal="center" vertical="center"/>
    </xf>
    <xf numFmtId="0" fontId="11" fillId="34" borderId="45" xfId="0" applyFont="1" applyFill="1" applyBorder="1" applyAlignment="1">
      <alignment horizontal="left" vertical="center" shrinkToFit="1"/>
    </xf>
    <xf numFmtId="0" fontId="11" fillId="34" borderId="10" xfId="0" applyFont="1" applyFill="1" applyBorder="1" applyAlignment="1">
      <alignment vertical="center"/>
    </xf>
    <xf numFmtId="0" fontId="11" fillId="34" borderId="11" xfId="0" applyFont="1" applyFill="1" applyBorder="1" applyAlignment="1">
      <alignment vertical="center"/>
    </xf>
    <xf numFmtId="0" fontId="27" fillId="34" borderId="52" xfId="0" applyFont="1" applyFill="1" applyBorder="1" applyAlignment="1">
      <alignment horizontal="left" vertical="center"/>
    </xf>
    <xf numFmtId="0" fontId="27" fillId="34" borderId="22" xfId="0" applyFont="1" applyFill="1" applyBorder="1" applyAlignment="1">
      <alignment horizontal="center" vertical="center"/>
    </xf>
    <xf numFmtId="0" fontId="27" fillId="34" borderId="22" xfId="0" applyFont="1" applyFill="1" applyBorder="1" applyAlignment="1">
      <alignment horizontal="center" vertical="center" shrinkToFit="1"/>
    </xf>
    <xf numFmtId="0" fontId="27" fillId="34" borderId="53" xfId="0" applyFont="1" applyFill="1" applyBorder="1" applyAlignment="1">
      <alignment horizontal="center" vertical="center"/>
    </xf>
    <xf numFmtId="0" fontId="27" fillId="34" borderId="40" xfId="0" applyFont="1" applyFill="1" applyBorder="1" applyAlignment="1">
      <alignment horizontal="center" vertical="center"/>
    </xf>
    <xf numFmtId="49" fontId="27" fillId="34" borderId="34" xfId="0" applyNumberFormat="1" applyFont="1" applyFill="1" applyBorder="1" applyAlignment="1">
      <alignment horizontal="center" vertical="center" shrinkToFit="1"/>
    </xf>
    <xf numFmtId="0" fontId="16" fillId="34" borderId="18" xfId="0" applyFont="1" applyFill="1" applyBorder="1" applyAlignment="1">
      <alignment vertical="center" shrinkToFit="1"/>
    </xf>
    <xf numFmtId="0" fontId="11" fillId="34" borderId="40" xfId="0" applyFont="1" applyFill="1" applyBorder="1" applyAlignment="1">
      <alignment horizontal="center" vertical="center"/>
    </xf>
    <xf numFmtId="0" fontId="11" fillId="34" borderId="25" xfId="0" applyFont="1" applyFill="1" applyBorder="1" applyAlignment="1">
      <alignment horizontal="center" vertical="center" shrinkToFit="1"/>
    </xf>
    <xf numFmtId="0" fontId="91" fillId="34" borderId="10" xfId="0" applyFont="1" applyFill="1" applyBorder="1" applyAlignment="1">
      <alignment horizontal="center" vertical="center" shrinkToFit="1"/>
    </xf>
    <xf numFmtId="0" fontId="11" fillId="34" borderId="24" xfId="0" applyFont="1" applyFill="1" applyBorder="1" applyAlignment="1">
      <alignment shrinkToFit="1"/>
    </xf>
    <xf numFmtId="0" fontId="50" fillId="34" borderId="10" xfId="0" applyFont="1" applyFill="1" applyBorder="1" applyAlignment="1">
      <alignment horizontal="center" vertical="center" shrinkToFit="1"/>
    </xf>
    <xf numFmtId="0" fontId="21" fillId="34" borderId="10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/>
    </xf>
    <xf numFmtId="0" fontId="50" fillId="34" borderId="11" xfId="0" applyFont="1" applyFill="1" applyBorder="1" applyAlignment="1">
      <alignment horizontal="center" vertical="center"/>
    </xf>
    <xf numFmtId="0" fontId="10" fillId="34" borderId="20" xfId="0" applyFont="1" applyFill="1" applyBorder="1" applyAlignment="1">
      <alignment vertical="center" shrinkToFit="1"/>
    </xf>
    <xf numFmtId="0" fontId="11" fillId="34" borderId="18" xfId="0" applyFont="1" applyFill="1" applyBorder="1" applyAlignment="1">
      <alignment shrinkToFit="1"/>
    </xf>
    <xf numFmtId="0" fontId="90" fillId="34" borderId="18" xfId="0" applyFont="1" applyFill="1" applyBorder="1" applyAlignment="1">
      <alignment shrinkToFit="1"/>
    </xf>
    <xf numFmtId="0" fontId="90" fillId="34" borderId="10" xfId="0" applyFont="1" applyFill="1" applyBorder="1" applyAlignment="1">
      <alignment horizontal="center" vertical="center"/>
    </xf>
    <xf numFmtId="0" fontId="90" fillId="34" borderId="11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 shrinkToFit="1"/>
    </xf>
    <xf numFmtId="0" fontId="16" fillId="34" borderId="10" xfId="0" applyFont="1" applyFill="1" applyBorder="1" applyAlignment="1">
      <alignment horizontal="center" vertical="center" shrinkToFit="1"/>
    </xf>
    <xf numFmtId="0" fontId="11" fillId="34" borderId="42" xfId="0" applyFont="1" applyFill="1" applyBorder="1" applyAlignment="1">
      <alignment horizontal="left" vertical="center" shrinkToFit="1"/>
    </xf>
    <xf numFmtId="0" fontId="10" fillId="34" borderId="24" xfId="0" applyFont="1" applyFill="1" applyBorder="1" applyAlignment="1">
      <alignment/>
    </xf>
    <xf numFmtId="0" fontId="10" fillId="34" borderId="10" xfId="0" applyFont="1" applyFill="1" applyBorder="1" applyAlignment="1">
      <alignment horizontal="center" vertical="center"/>
    </xf>
    <xf numFmtId="0" fontId="11" fillId="34" borderId="32" xfId="0" applyFont="1" applyFill="1" applyBorder="1" applyAlignment="1">
      <alignment horizontal="left" vertical="center"/>
    </xf>
    <xf numFmtId="184" fontId="11" fillId="34" borderId="28" xfId="0" applyNumberFormat="1" applyFont="1" applyFill="1" applyBorder="1" applyAlignment="1">
      <alignment horizontal="center" vertical="center"/>
    </xf>
    <xf numFmtId="184" fontId="11" fillId="34" borderId="4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90" fillId="0" borderId="11" xfId="0" applyFont="1" applyFill="1" applyBorder="1" applyAlignment="1">
      <alignment horizontal="center" vertical="center"/>
    </xf>
    <xf numFmtId="0" fontId="91" fillId="34" borderId="22" xfId="0" applyFont="1" applyFill="1" applyBorder="1" applyAlignment="1">
      <alignment horizontal="center" vertical="center" shrinkToFit="1"/>
    </xf>
    <xf numFmtId="0" fontId="90" fillId="34" borderId="22" xfId="0" applyFont="1" applyFill="1" applyBorder="1" applyAlignment="1">
      <alignment horizontal="center" vertical="center" shrinkToFit="1"/>
    </xf>
    <xf numFmtId="0" fontId="90" fillId="0" borderId="23" xfId="0" applyFont="1" applyFill="1" applyBorder="1" applyAlignment="1">
      <alignment horizontal="center" vertical="center" shrinkToFit="1"/>
    </xf>
    <xf numFmtId="0" fontId="92" fillId="34" borderId="44" xfId="0" applyFont="1" applyFill="1" applyBorder="1" applyAlignment="1">
      <alignment horizontal="left" vertical="center" shrinkToFit="1"/>
    </xf>
    <xf numFmtId="0" fontId="90" fillId="34" borderId="18" xfId="0" applyFont="1" applyFill="1" applyBorder="1" applyAlignment="1">
      <alignment horizontal="left" vertical="center" shrinkToFit="1"/>
    </xf>
    <xf numFmtId="0" fontId="90" fillId="34" borderId="10" xfId="0" applyFont="1" applyFill="1" applyBorder="1" applyAlignment="1">
      <alignment horizontal="center" vertical="center" shrinkToFit="1"/>
    </xf>
    <xf numFmtId="0" fontId="90" fillId="0" borderId="11" xfId="0" applyFont="1" applyFill="1" applyBorder="1" applyAlignment="1">
      <alignment horizontal="center" vertical="center" shrinkToFit="1"/>
    </xf>
    <xf numFmtId="0" fontId="11" fillId="34" borderId="10" xfId="0" applyFont="1" applyFill="1" applyBorder="1" applyAlignment="1">
      <alignment horizontal="center" vertical="center"/>
    </xf>
    <xf numFmtId="0" fontId="11" fillId="34" borderId="28" xfId="0" applyFont="1" applyFill="1" applyBorder="1" applyAlignment="1">
      <alignment horizontal="center" vertical="center"/>
    </xf>
    <xf numFmtId="0" fontId="11" fillId="34" borderId="24" xfId="0" applyFont="1" applyFill="1" applyBorder="1" applyAlignment="1">
      <alignment horizontal="center" vertical="center"/>
    </xf>
    <xf numFmtId="0" fontId="10" fillId="34" borderId="44" xfId="0" applyFont="1" applyFill="1" applyBorder="1" applyAlignment="1">
      <alignment horizontal="left" vertical="center" shrinkToFit="1"/>
    </xf>
    <xf numFmtId="0" fontId="10" fillId="34" borderId="24" xfId="0" applyFont="1" applyFill="1" applyBorder="1" applyAlignment="1">
      <alignment horizontal="left" vertical="center" shrinkToFit="1"/>
    </xf>
    <xf numFmtId="0" fontId="11" fillId="34" borderId="20" xfId="0" applyFont="1" applyFill="1" applyBorder="1" applyAlignment="1">
      <alignment horizontal="left" vertical="center"/>
    </xf>
    <xf numFmtId="0" fontId="11" fillId="34" borderId="44" xfId="0" applyFont="1" applyFill="1" applyBorder="1" applyAlignment="1">
      <alignment horizontal="left" vertical="center" shrinkToFit="1"/>
    </xf>
    <xf numFmtId="0" fontId="10" fillId="34" borderId="18" xfId="0" applyFont="1" applyFill="1" applyBorder="1" applyAlignment="1">
      <alignment vertical="center"/>
    </xf>
    <xf numFmtId="0" fontId="14" fillId="34" borderId="24" xfId="0" applyFont="1" applyFill="1" applyBorder="1" applyAlignment="1">
      <alignment vertical="center"/>
    </xf>
    <xf numFmtId="0" fontId="93" fillId="34" borderId="0" xfId="0" applyFont="1" applyFill="1" applyAlignment="1">
      <alignment vertical="center"/>
    </xf>
    <xf numFmtId="0" fontId="10" fillId="34" borderId="45" xfId="0" applyFont="1" applyFill="1" applyBorder="1" applyAlignment="1">
      <alignment horizontal="left" vertical="center" shrinkToFit="1"/>
    </xf>
    <xf numFmtId="0" fontId="11" fillId="34" borderId="54" xfId="0" applyFont="1" applyFill="1" applyBorder="1" applyAlignment="1">
      <alignment horizontal="center" vertical="center"/>
    </xf>
    <xf numFmtId="0" fontId="10" fillId="34" borderId="24" xfId="0" applyFont="1" applyFill="1" applyBorder="1" applyAlignment="1">
      <alignment horizontal="left" vertical="center"/>
    </xf>
    <xf numFmtId="0" fontId="11" fillId="34" borderId="55" xfId="0" applyFont="1" applyFill="1" applyBorder="1" applyAlignment="1">
      <alignment vertical="center"/>
    </xf>
    <xf numFmtId="0" fontId="10" fillId="34" borderId="52" xfId="0" applyFont="1" applyFill="1" applyBorder="1" applyAlignment="1">
      <alignment horizontal="left" vertical="center" shrinkToFit="1"/>
    </xf>
    <xf numFmtId="0" fontId="11" fillId="34" borderId="24" xfId="0" applyFont="1" applyFill="1" applyBorder="1" applyAlignment="1">
      <alignment vertical="center" shrinkToFit="1"/>
    </xf>
    <xf numFmtId="0" fontId="11" fillId="34" borderId="18" xfId="0" applyFont="1" applyFill="1" applyBorder="1" applyAlignment="1">
      <alignment/>
    </xf>
    <xf numFmtId="0" fontId="20" fillId="0" borderId="0" xfId="0" applyFont="1" applyBorder="1" applyAlignment="1">
      <alignment horizontal="center" vertical="center"/>
    </xf>
    <xf numFmtId="0" fontId="23" fillId="0" borderId="31" xfId="0" applyFont="1" applyBorder="1" applyAlignment="1">
      <alignment horizontal="left" vertical="center" shrinkToFit="1"/>
    </xf>
    <xf numFmtId="0" fontId="23" fillId="0" borderId="31" xfId="0" applyFont="1" applyBorder="1" applyAlignment="1">
      <alignment horizontal="left" vertical="center"/>
    </xf>
    <xf numFmtId="0" fontId="15" fillId="0" borderId="31" xfId="0" applyFont="1" applyBorder="1" applyAlignment="1">
      <alignment horizontal="right" vertical="center" wrapText="1"/>
    </xf>
    <xf numFmtId="0" fontId="9" fillId="0" borderId="56" xfId="33" applyFont="1" applyBorder="1" applyAlignment="1">
      <alignment horizontal="center" vertical="center" textRotation="255"/>
      <protection/>
    </xf>
    <xf numFmtId="0" fontId="11" fillId="0" borderId="42" xfId="33" applyFont="1" applyFill="1" applyBorder="1" applyAlignment="1">
      <alignment horizontal="center" vertical="center"/>
      <protection/>
    </xf>
    <xf numFmtId="0" fontId="11" fillId="0" borderId="24" xfId="33" applyFont="1" applyFill="1" applyBorder="1" applyAlignment="1">
      <alignment horizontal="center" vertical="center"/>
      <protection/>
    </xf>
    <xf numFmtId="0" fontId="11" fillId="0" borderId="18" xfId="33" applyFont="1" applyFill="1" applyBorder="1" applyAlignment="1">
      <alignment horizontal="center" vertical="center"/>
      <protection/>
    </xf>
    <xf numFmtId="0" fontId="11" fillId="0" borderId="10" xfId="33" applyFont="1" applyFill="1" applyBorder="1" applyAlignment="1">
      <alignment horizontal="center" vertical="center"/>
      <protection/>
    </xf>
    <xf numFmtId="0" fontId="9" fillId="0" borderId="49" xfId="33" applyFont="1" applyBorder="1" applyAlignment="1">
      <alignment horizontal="center" vertical="center" textRotation="255"/>
      <protection/>
    </xf>
    <xf numFmtId="0" fontId="9" fillId="0" borderId="57" xfId="33" applyFont="1" applyBorder="1" applyAlignment="1">
      <alignment horizontal="center" vertical="center" textRotation="255"/>
      <protection/>
    </xf>
    <xf numFmtId="0" fontId="12" fillId="0" borderId="44" xfId="33" applyFont="1" applyBorder="1" applyAlignment="1">
      <alignment horizontal="center" vertical="center"/>
      <protection/>
    </xf>
    <xf numFmtId="0" fontId="12" fillId="0" borderId="22" xfId="33" applyFont="1" applyBorder="1" applyAlignment="1">
      <alignment horizontal="center" vertical="center"/>
      <protection/>
    </xf>
    <xf numFmtId="0" fontId="12" fillId="0" borderId="23" xfId="33" applyFont="1" applyBorder="1" applyAlignment="1">
      <alignment horizontal="center" vertical="center"/>
      <protection/>
    </xf>
    <xf numFmtId="0" fontId="9" fillId="0" borderId="58" xfId="33" applyFont="1" applyBorder="1" applyAlignment="1">
      <alignment horizontal="center" vertical="center" textRotation="255"/>
      <protection/>
    </xf>
    <xf numFmtId="0" fontId="9" fillId="0" borderId="51" xfId="33" applyFont="1" applyBorder="1" applyAlignment="1">
      <alignment horizontal="center" vertical="center" textRotation="255"/>
      <protection/>
    </xf>
    <xf numFmtId="0" fontId="11" fillId="0" borderId="43" xfId="33" applyFont="1" applyFill="1" applyBorder="1" applyAlignment="1">
      <alignment horizontal="center" vertical="center"/>
      <protection/>
    </xf>
    <xf numFmtId="0" fontId="11" fillId="0" borderId="34" xfId="33" applyFont="1" applyFill="1" applyBorder="1" applyAlignment="1">
      <alignment horizontal="center" vertical="center"/>
      <protection/>
    </xf>
    <xf numFmtId="0" fontId="11" fillId="0" borderId="57" xfId="33" applyFont="1" applyFill="1" applyBorder="1" applyAlignment="1">
      <alignment horizontal="center" vertical="center"/>
      <protection/>
    </xf>
    <xf numFmtId="0" fontId="11" fillId="0" borderId="55" xfId="33" applyFont="1" applyFill="1" applyBorder="1" applyAlignment="1">
      <alignment horizontal="center" vertical="center"/>
      <protection/>
    </xf>
    <xf numFmtId="0" fontId="11" fillId="0" borderId="59" xfId="33" applyFont="1" applyBorder="1" applyAlignment="1">
      <alignment horizontal="center" vertical="center"/>
      <protection/>
    </xf>
    <xf numFmtId="0" fontId="11" fillId="0" borderId="52" xfId="33" applyFont="1" applyBorder="1" applyAlignment="1">
      <alignment horizontal="center" vertical="center"/>
      <protection/>
    </xf>
    <xf numFmtId="0" fontId="11" fillId="0" borderId="50" xfId="33" applyFont="1" applyBorder="1" applyAlignment="1">
      <alignment horizontal="center" vertical="center"/>
      <protection/>
    </xf>
    <xf numFmtId="0" fontId="11" fillId="0" borderId="46" xfId="33" applyFont="1" applyBorder="1" applyAlignment="1">
      <alignment horizontal="center" vertical="center"/>
      <protection/>
    </xf>
    <xf numFmtId="0" fontId="11" fillId="0" borderId="45" xfId="33" applyFont="1" applyBorder="1" applyAlignment="1">
      <alignment horizontal="center" vertical="center"/>
      <protection/>
    </xf>
    <xf numFmtId="0" fontId="11" fillId="0" borderId="33" xfId="33" applyFont="1" applyFill="1" applyBorder="1" applyAlignment="1">
      <alignment horizontal="center" vertical="center" shrinkToFit="1"/>
      <protection/>
    </xf>
    <xf numFmtId="0" fontId="11" fillId="0" borderId="28" xfId="33" applyFont="1" applyFill="1" applyBorder="1" applyAlignment="1">
      <alignment horizontal="center" vertical="center" shrinkToFit="1"/>
      <protection/>
    </xf>
    <xf numFmtId="0" fontId="11" fillId="0" borderId="34" xfId="33" applyFont="1" applyFill="1" applyBorder="1" applyAlignment="1">
      <alignment horizontal="center" vertical="center" shrinkToFit="1"/>
      <protection/>
    </xf>
    <xf numFmtId="0" fontId="19" fillId="0" borderId="0" xfId="0" applyFont="1" applyBorder="1" applyAlignment="1">
      <alignment horizontal="left" vertical="center" wrapText="1"/>
    </xf>
    <xf numFmtId="0" fontId="19" fillId="0" borderId="4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1" fillId="0" borderId="60" xfId="33" applyFont="1" applyBorder="1" applyAlignment="1">
      <alignment horizontal="center" vertical="center"/>
      <protection/>
    </xf>
    <xf numFmtId="0" fontId="11" fillId="0" borderId="33" xfId="33" applyFont="1" applyBorder="1" applyAlignment="1">
      <alignment horizontal="center" vertical="center"/>
      <protection/>
    </xf>
    <xf numFmtId="0" fontId="11" fillId="0" borderId="29" xfId="33" applyFont="1" applyBorder="1" applyAlignment="1">
      <alignment horizontal="center" vertical="center"/>
      <protection/>
    </xf>
    <xf numFmtId="184" fontId="9" fillId="0" borderId="53" xfId="33" applyNumberFormat="1" applyFont="1" applyBorder="1" applyAlignment="1">
      <alignment horizontal="center" vertical="center"/>
      <protection/>
    </xf>
    <xf numFmtId="184" fontId="9" fillId="0" borderId="34" xfId="33" applyNumberFormat="1" applyFont="1" applyBorder="1" applyAlignment="1">
      <alignment horizontal="center" vertical="center"/>
      <protection/>
    </xf>
    <xf numFmtId="185" fontId="9" fillId="0" borderId="40" xfId="33" applyNumberFormat="1" applyFont="1" applyBorder="1" applyAlignment="1">
      <alignment horizontal="center" vertical="center"/>
      <protection/>
    </xf>
    <xf numFmtId="185" fontId="9" fillId="0" borderId="53" xfId="33" applyNumberFormat="1" applyFont="1" applyBorder="1" applyAlignment="1">
      <alignment horizontal="center" vertical="center"/>
      <protection/>
    </xf>
    <xf numFmtId="185" fontId="9" fillId="0" borderId="34" xfId="33" applyNumberFormat="1" applyFont="1" applyBorder="1" applyAlignment="1">
      <alignment horizontal="center" vertical="center"/>
      <protection/>
    </xf>
    <xf numFmtId="185" fontId="9" fillId="0" borderId="61" xfId="33" applyNumberFormat="1" applyFont="1" applyBorder="1" applyAlignment="1">
      <alignment horizontal="center" vertical="center"/>
      <protection/>
    </xf>
    <xf numFmtId="0" fontId="11" fillId="0" borderId="44" xfId="33" applyFont="1" applyBorder="1" applyAlignment="1">
      <alignment horizontal="center" vertical="center"/>
      <protection/>
    </xf>
    <xf numFmtId="0" fontId="11" fillId="0" borderId="23" xfId="33" applyFont="1" applyBorder="1" applyAlignment="1">
      <alignment horizontal="center" vertical="center"/>
      <protection/>
    </xf>
    <xf numFmtId="0" fontId="23" fillId="0" borderId="0" xfId="0" applyFont="1" applyBorder="1" applyAlignment="1">
      <alignment horizontal="left" vertical="center"/>
    </xf>
    <xf numFmtId="0" fontId="18" fillId="0" borderId="62" xfId="0" applyFont="1" applyBorder="1" applyAlignment="1">
      <alignment horizontal="center" vertical="center" textRotation="255"/>
    </xf>
    <xf numFmtId="0" fontId="18" fillId="0" borderId="63" xfId="0" applyFont="1" applyBorder="1" applyAlignment="1">
      <alignment horizontal="center" vertical="center" textRotation="255"/>
    </xf>
    <xf numFmtId="0" fontId="18" fillId="33" borderId="22" xfId="0" applyFont="1" applyFill="1" applyBorder="1" applyAlignment="1">
      <alignment horizontal="center" vertical="center"/>
    </xf>
    <xf numFmtId="0" fontId="18" fillId="33" borderId="6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 wrapText="1"/>
    </xf>
    <xf numFmtId="0" fontId="15" fillId="0" borderId="31" xfId="0" applyFont="1" applyFill="1" applyBorder="1" applyAlignment="1">
      <alignment horizontal="right" vertical="center" wrapText="1"/>
    </xf>
    <xf numFmtId="0" fontId="18" fillId="33" borderId="23" xfId="0" applyFont="1" applyFill="1" applyBorder="1" applyAlignment="1">
      <alignment horizontal="center" vertical="center"/>
    </xf>
    <xf numFmtId="0" fontId="18" fillId="0" borderId="65" xfId="0" applyFont="1" applyBorder="1" applyAlignment="1">
      <alignment horizontal="center" vertical="center" textRotation="255"/>
    </xf>
    <xf numFmtId="0" fontId="18" fillId="0" borderId="47" xfId="0" applyFont="1" applyBorder="1" applyAlignment="1">
      <alignment horizontal="center" vertical="center" textRotation="255"/>
    </xf>
    <xf numFmtId="0" fontId="18" fillId="0" borderId="66" xfId="0" applyFont="1" applyBorder="1" applyAlignment="1">
      <alignment horizontal="center" vertical="center" textRotation="255"/>
    </xf>
    <xf numFmtId="0" fontId="26" fillId="33" borderId="44" xfId="0" applyFont="1" applyFill="1" applyBorder="1" applyAlignment="1">
      <alignment horizontal="center" vertical="center"/>
    </xf>
    <xf numFmtId="0" fontId="26" fillId="33" borderId="22" xfId="0" applyFont="1" applyFill="1" applyBorder="1" applyAlignment="1">
      <alignment horizontal="center" vertical="center"/>
    </xf>
    <xf numFmtId="0" fontId="11" fillId="34" borderId="42" xfId="0" applyFont="1" applyFill="1" applyBorder="1" applyAlignment="1">
      <alignment horizontal="center" vertical="center"/>
    </xf>
    <xf numFmtId="0" fontId="11" fillId="34" borderId="24" xfId="0" applyFont="1" applyFill="1" applyBorder="1" applyAlignment="1">
      <alignment horizontal="center" vertical="center"/>
    </xf>
    <xf numFmtId="0" fontId="27" fillId="34" borderId="67" xfId="0" applyFont="1" applyFill="1" applyBorder="1" applyAlignment="1">
      <alignment horizontal="center" vertical="center"/>
    </xf>
    <xf numFmtId="0" fontId="26" fillId="33" borderId="52" xfId="0" applyFont="1" applyFill="1" applyBorder="1" applyAlignment="1">
      <alignment horizontal="center" vertical="center"/>
    </xf>
    <xf numFmtId="0" fontId="19" fillId="34" borderId="0" xfId="0" applyFont="1" applyFill="1" applyAlignment="1">
      <alignment vertical="center" wrapText="1"/>
    </xf>
    <xf numFmtId="0" fontId="90" fillId="34" borderId="0" xfId="0" applyFont="1" applyFill="1" applyAlignment="1">
      <alignment vertical="center" wrapText="1"/>
    </xf>
    <xf numFmtId="0" fontId="11" fillId="34" borderId="34" xfId="0" applyFont="1" applyFill="1" applyBorder="1" applyAlignment="1">
      <alignment horizontal="center" vertical="center"/>
    </xf>
    <xf numFmtId="0" fontId="11" fillId="34" borderId="28" xfId="0" applyFont="1" applyFill="1" applyBorder="1" applyAlignment="1">
      <alignment horizontal="center" vertical="center"/>
    </xf>
    <xf numFmtId="0" fontId="27" fillId="34" borderId="40" xfId="0" applyFont="1" applyFill="1" applyBorder="1" applyAlignment="1">
      <alignment horizontal="center" vertical="center"/>
    </xf>
    <xf numFmtId="0" fontId="25" fillId="34" borderId="53" xfId="0" applyFont="1" applyFill="1" applyBorder="1" applyAlignment="1">
      <alignment horizontal="center" vertical="center"/>
    </xf>
    <xf numFmtId="0" fontId="25" fillId="34" borderId="34" xfId="0" applyFont="1" applyFill="1" applyBorder="1" applyAlignment="1">
      <alignment horizontal="center" vertical="center"/>
    </xf>
    <xf numFmtId="49" fontId="27" fillId="0" borderId="40" xfId="0" applyNumberFormat="1" applyFont="1" applyBorder="1" applyAlignment="1">
      <alignment horizontal="center" vertical="center"/>
    </xf>
    <xf numFmtId="49" fontId="25" fillId="0" borderId="53" xfId="0" applyNumberFormat="1" applyFont="1" applyBorder="1" applyAlignment="1">
      <alignment vertical="center"/>
    </xf>
    <xf numFmtId="49" fontId="25" fillId="0" borderId="61" xfId="0" applyNumberFormat="1" applyFont="1" applyBorder="1" applyAlignment="1">
      <alignment vertical="center"/>
    </xf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34" borderId="22" xfId="0" applyFont="1" applyFill="1" applyBorder="1" applyAlignment="1">
      <alignment horizontal="center" vertical="center"/>
    </xf>
    <xf numFmtId="0" fontId="29" fillId="34" borderId="0" xfId="0" applyFont="1" applyFill="1" applyAlignment="1">
      <alignment vertical="top" wrapText="1"/>
    </xf>
    <xf numFmtId="0" fontId="94" fillId="34" borderId="0" xfId="0" applyFont="1" applyFill="1" applyAlignment="1">
      <alignment vertical="top" wrapText="1"/>
    </xf>
    <xf numFmtId="0" fontId="11" fillId="34" borderId="18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18" fillId="0" borderId="58" xfId="0" applyFont="1" applyBorder="1" applyAlignment="1">
      <alignment horizontal="center" vertical="center" textRotation="255"/>
    </xf>
    <xf numFmtId="0" fontId="18" fillId="0" borderId="56" xfId="0" applyFont="1" applyBorder="1" applyAlignment="1">
      <alignment horizontal="center" vertical="center" textRotation="255"/>
    </xf>
    <xf numFmtId="0" fontId="11" fillId="34" borderId="33" xfId="0" applyFont="1" applyFill="1" applyBorder="1" applyAlignment="1">
      <alignment horizontal="center" vertical="center"/>
    </xf>
    <xf numFmtId="0" fontId="11" fillId="34" borderId="43" xfId="0" applyFont="1" applyFill="1" applyBorder="1" applyAlignment="1">
      <alignment horizontal="center" vertical="center"/>
    </xf>
    <xf numFmtId="49" fontId="39" fillId="0" borderId="40" xfId="0" applyNumberFormat="1" applyFont="1" applyFill="1" applyBorder="1" applyAlignment="1">
      <alignment horizontal="center" vertical="center"/>
    </xf>
    <xf numFmtId="49" fontId="9" fillId="0" borderId="53" xfId="0" applyNumberFormat="1" applyFont="1" applyFill="1" applyBorder="1" applyAlignment="1">
      <alignment vertical="center"/>
    </xf>
    <xf numFmtId="49" fontId="9" fillId="0" borderId="61" xfId="0" applyNumberFormat="1" applyFont="1" applyFill="1" applyBorder="1" applyAlignment="1">
      <alignment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39" fillId="0" borderId="40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0" fontId="39" fillId="0" borderId="67" xfId="0" applyFont="1" applyFill="1" applyBorder="1" applyAlignment="1">
      <alignment horizontal="center" vertical="center"/>
    </xf>
    <xf numFmtId="0" fontId="92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39" fillId="0" borderId="23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1" fillId="34" borderId="2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6" fillId="0" borderId="0" xfId="0" applyFont="1" applyFill="1" applyBorder="1" applyAlignment="1">
      <alignment horizontal="left" vertical="center"/>
    </xf>
    <xf numFmtId="0" fontId="11" fillId="0" borderId="62" xfId="0" applyFont="1" applyFill="1" applyBorder="1" applyAlignment="1">
      <alignment horizontal="center" vertical="center" textRotation="255"/>
    </xf>
    <xf numFmtId="0" fontId="11" fillId="0" borderId="63" xfId="0" applyFont="1" applyFill="1" applyBorder="1" applyAlignment="1">
      <alignment horizontal="center" vertical="center" textRotation="255"/>
    </xf>
    <xf numFmtId="0" fontId="11" fillId="0" borderId="65" xfId="0" applyFont="1" applyFill="1" applyBorder="1" applyAlignment="1">
      <alignment horizontal="center" vertical="center" textRotation="255"/>
    </xf>
    <xf numFmtId="0" fontId="11" fillId="0" borderId="47" xfId="0" applyFont="1" applyFill="1" applyBorder="1" applyAlignment="1">
      <alignment horizontal="center" vertical="center" textRotation="255"/>
    </xf>
    <xf numFmtId="0" fontId="11" fillId="0" borderId="66" xfId="0" applyFont="1" applyFill="1" applyBorder="1" applyAlignment="1">
      <alignment horizontal="center" vertical="center" textRotation="255"/>
    </xf>
    <xf numFmtId="0" fontId="11" fillId="0" borderId="58" xfId="0" applyFont="1" applyFill="1" applyBorder="1" applyAlignment="1">
      <alignment horizontal="center" vertical="center" textRotation="255"/>
    </xf>
    <xf numFmtId="0" fontId="11" fillId="0" borderId="56" xfId="0" applyFont="1" applyFill="1" applyBorder="1" applyAlignment="1">
      <alignment horizontal="center" vertical="center" textRotation="255"/>
    </xf>
    <xf numFmtId="0" fontId="11" fillId="0" borderId="0" xfId="0" applyFont="1" applyFill="1" applyBorder="1" applyAlignment="1">
      <alignment horizontal="center" vertical="center" textRotation="255"/>
    </xf>
    <xf numFmtId="0" fontId="11" fillId="34" borderId="3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11" fillId="0" borderId="46" xfId="33" applyFont="1" applyFill="1" applyBorder="1" applyAlignment="1">
      <alignment horizontal="center" vertical="center"/>
      <protection/>
    </xf>
    <xf numFmtId="0" fontId="11" fillId="0" borderId="60" xfId="33" applyFont="1" applyFill="1" applyBorder="1" applyAlignment="1">
      <alignment horizontal="center" vertical="center"/>
      <protection/>
    </xf>
    <xf numFmtId="185" fontId="9" fillId="0" borderId="40" xfId="33" applyNumberFormat="1" applyFont="1" applyFill="1" applyBorder="1" applyAlignment="1">
      <alignment horizontal="center" vertical="center"/>
      <protection/>
    </xf>
    <xf numFmtId="185" fontId="9" fillId="0" borderId="53" xfId="33" applyNumberFormat="1" applyFont="1" applyFill="1" applyBorder="1" applyAlignment="1">
      <alignment horizontal="center" vertical="center"/>
      <protection/>
    </xf>
    <xf numFmtId="185" fontId="9" fillId="0" borderId="34" xfId="33" applyNumberFormat="1" applyFont="1" applyFill="1" applyBorder="1" applyAlignment="1">
      <alignment horizontal="center" vertical="center"/>
      <protection/>
    </xf>
    <xf numFmtId="0" fontId="9" fillId="0" borderId="40" xfId="33" applyFont="1" applyFill="1" applyBorder="1" applyAlignment="1">
      <alignment horizontal="center" vertical="center"/>
      <protection/>
    </xf>
    <xf numFmtId="0" fontId="9" fillId="0" borderId="53" xfId="33" applyFont="1" applyFill="1" applyBorder="1" applyAlignment="1">
      <alignment horizontal="center" vertical="center"/>
      <protection/>
    </xf>
    <xf numFmtId="0" fontId="9" fillId="0" borderId="34" xfId="33" applyFont="1" applyFill="1" applyBorder="1" applyAlignment="1">
      <alignment horizontal="center" vertical="center"/>
      <protection/>
    </xf>
    <xf numFmtId="0" fontId="9" fillId="0" borderId="61" xfId="33" applyFont="1" applyFill="1" applyBorder="1" applyAlignment="1">
      <alignment horizontal="center" vertical="center"/>
      <protection/>
    </xf>
    <xf numFmtId="0" fontId="11" fillId="0" borderId="64" xfId="33" applyFont="1" applyFill="1" applyBorder="1" applyAlignment="1">
      <alignment horizontal="center" vertical="center"/>
      <protection/>
    </xf>
    <xf numFmtId="0" fontId="11" fillId="0" borderId="59" xfId="33" applyFont="1" applyFill="1" applyBorder="1" applyAlignment="1">
      <alignment horizontal="center" vertical="center"/>
      <protection/>
    </xf>
    <xf numFmtId="0" fontId="11" fillId="0" borderId="52" xfId="33" applyFont="1" applyFill="1" applyBorder="1" applyAlignment="1">
      <alignment horizontal="center" vertical="center"/>
      <protection/>
    </xf>
    <xf numFmtId="0" fontId="11" fillId="0" borderId="50" xfId="33" applyFont="1" applyFill="1" applyBorder="1" applyAlignment="1">
      <alignment horizontal="center" vertical="center"/>
      <protection/>
    </xf>
    <xf numFmtId="0" fontId="11" fillId="0" borderId="45" xfId="33" applyFont="1" applyFill="1" applyBorder="1" applyAlignment="1">
      <alignment horizontal="center" vertical="center"/>
      <protection/>
    </xf>
    <xf numFmtId="0" fontId="11" fillId="0" borderId="53" xfId="33" applyFont="1" applyFill="1" applyBorder="1" applyAlignment="1">
      <alignment horizontal="center" vertical="center"/>
      <protection/>
    </xf>
    <xf numFmtId="0" fontId="9" fillId="0" borderId="49" xfId="33" applyFont="1" applyFill="1" applyBorder="1" applyAlignment="1">
      <alignment horizontal="center" vertical="center" textRotation="255"/>
      <protection/>
    </xf>
    <xf numFmtId="0" fontId="9" fillId="0" borderId="57" xfId="33" applyFont="1" applyFill="1" applyBorder="1" applyAlignment="1">
      <alignment horizontal="center" vertical="center" textRotation="255"/>
      <protection/>
    </xf>
    <xf numFmtId="0" fontId="14" fillId="0" borderId="44" xfId="33" applyFont="1" applyFill="1" applyBorder="1" applyAlignment="1">
      <alignment horizontal="center" vertical="center"/>
      <protection/>
    </xf>
    <xf numFmtId="0" fontId="12" fillId="0" borderId="22" xfId="33" applyFont="1" applyFill="1" applyBorder="1" applyAlignment="1">
      <alignment horizontal="center" vertical="center"/>
      <protection/>
    </xf>
    <xf numFmtId="0" fontId="12" fillId="0" borderId="23" xfId="33" applyFont="1" applyFill="1" applyBorder="1" applyAlignment="1">
      <alignment horizontal="center" vertical="center"/>
      <protection/>
    </xf>
    <xf numFmtId="0" fontId="9" fillId="0" borderId="58" xfId="33" applyFont="1" applyFill="1" applyBorder="1" applyAlignment="1">
      <alignment horizontal="center" vertical="center" textRotation="255"/>
      <protection/>
    </xf>
    <xf numFmtId="0" fontId="9" fillId="0" borderId="56" xfId="33" applyFont="1" applyFill="1" applyBorder="1" applyAlignment="1">
      <alignment horizontal="center" vertical="center" textRotation="255"/>
      <protection/>
    </xf>
    <xf numFmtId="0" fontId="9" fillId="0" borderId="51" xfId="33" applyFont="1" applyFill="1" applyBorder="1" applyAlignment="1">
      <alignment horizontal="center" vertical="center" textRotation="255"/>
      <protection/>
    </xf>
    <xf numFmtId="0" fontId="9" fillId="0" borderId="58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left" vertical="center"/>
    </xf>
    <xf numFmtId="0" fontId="11" fillId="0" borderId="33" xfId="33" applyFont="1" applyFill="1" applyBorder="1" applyAlignment="1">
      <alignment horizontal="center" vertical="center"/>
      <protection/>
    </xf>
    <xf numFmtId="0" fontId="11" fillId="0" borderId="28" xfId="33" applyFont="1" applyFill="1" applyBorder="1" applyAlignment="1">
      <alignment horizontal="center" vertical="center"/>
      <protection/>
    </xf>
    <xf numFmtId="0" fontId="41" fillId="0" borderId="31" xfId="0" applyFont="1" applyFill="1" applyBorder="1" applyAlignment="1">
      <alignment horizontal="left" vertical="center"/>
    </xf>
    <xf numFmtId="0" fontId="9" fillId="0" borderId="58" xfId="33" applyFont="1" applyFill="1" applyBorder="1" applyAlignment="1">
      <alignment horizontal="center" vertical="center"/>
      <protection/>
    </xf>
    <xf numFmtId="0" fontId="9" fillId="0" borderId="51" xfId="33" applyFont="1" applyFill="1" applyBorder="1" applyAlignment="1">
      <alignment horizontal="center" vertical="center"/>
      <protection/>
    </xf>
    <xf numFmtId="0" fontId="9" fillId="0" borderId="40" xfId="33" applyNumberFormat="1" applyFont="1" applyFill="1" applyBorder="1" applyAlignment="1">
      <alignment horizontal="center" vertical="center"/>
      <protection/>
    </xf>
    <xf numFmtId="0" fontId="9" fillId="0" borderId="53" xfId="33" applyNumberFormat="1" applyFont="1" applyFill="1" applyBorder="1" applyAlignment="1">
      <alignment horizontal="center" vertical="center"/>
      <protection/>
    </xf>
    <xf numFmtId="0" fontId="9" fillId="0" borderId="34" xfId="33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4土木二技" xfId="33"/>
    <cellStyle name="一般_土木" xfId="34"/>
    <cellStyle name="一般_休經95課程標準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F10" sqref="F10"/>
    </sheetView>
  </sheetViews>
  <sheetFormatPr defaultColWidth="9.00390625" defaultRowHeight="16.5"/>
  <cols>
    <col min="1" max="1" width="4.00390625" style="89" customWidth="1"/>
    <col min="2" max="2" width="16.375" style="89" customWidth="1"/>
    <col min="3" max="3" width="4.00390625" style="89" customWidth="1"/>
    <col min="4" max="5" width="4.125" style="89" customWidth="1"/>
    <col min="6" max="6" width="17.875" style="89" customWidth="1"/>
    <col min="7" max="7" width="4.375" style="89" customWidth="1"/>
    <col min="8" max="9" width="3.625" style="89" customWidth="1"/>
    <col min="10" max="10" width="22.125" style="89" customWidth="1"/>
    <col min="11" max="11" width="4.125" style="89" customWidth="1"/>
    <col min="12" max="12" width="4.00390625" style="89" customWidth="1"/>
    <col min="13" max="13" width="3.875" style="89" customWidth="1"/>
    <col min="14" max="14" width="19.875" style="89" customWidth="1"/>
    <col min="15" max="16" width="4.00390625" style="89" customWidth="1"/>
    <col min="17" max="17" width="4.125" style="89" customWidth="1"/>
    <col min="18" max="16384" width="9.00390625" style="89" customWidth="1"/>
  </cols>
  <sheetData>
    <row r="1" spans="1:17" ht="32.25" customHeight="1">
      <c r="A1" s="322" t="s">
        <v>300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</row>
    <row r="2" spans="1:17" ht="42.75" customHeight="1" thickBot="1">
      <c r="A2" s="323" t="s">
        <v>0</v>
      </c>
      <c r="B2" s="323"/>
      <c r="C2" s="323"/>
      <c r="D2" s="323"/>
      <c r="E2" s="324" t="s">
        <v>1</v>
      </c>
      <c r="F2" s="324"/>
      <c r="G2" s="324"/>
      <c r="H2" s="324"/>
      <c r="I2" s="324"/>
      <c r="J2" s="325" t="s">
        <v>338</v>
      </c>
      <c r="K2" s="325"/>
      <c r="L2" s="325"/>
      <c r="M2" s="325"/>
      <c r="N2" s="325"/>
      <c r="O2" s="325"/>
      <c r="P2" s="325"/>
      <c r="Q2" s="325"/>
    </row>
    <row r="3" spans="1:17" ht="15">
      <c r="A3" s="331" t="s">
        <v>2</v>
      </c>
      <c r="B3" s="333" t="s">
        <v>296</v>
      </c>
      <c r="C3" s="334"/>
      <c r="D3" s="334"/>
      <c r="E3" s="335"/>
      <c r="F3" s="333" t="s">
        <v>297</v>
      </c>
      <c r="G3" s="334"/>
      <c r="H3" s="334"/>
      <c r="I3" s="335"/>
      <c r="J3" s="333" t="s">
        <v>298</v>
      </c>
      <c r="K3" s="334"/>
      <c r="L3" s="334"/>
      <c r="M3" s="335"/>
      <c r="N3" s="333" t="s">
        <v>299</v>
      </c>
      <c r="O3" s="334"/>
      <c r="P3" s="334"/>
      <c r="Q3" s="335"/>
    </row>
    <row r="4" spans="1:17" ht="17.25" thickBot="1">
      <c r="A4" s="332"/>
      <c r="B4" s="90" t="s">
        <v>3</v>
      </c>
      <c r="C4" s="91" t="s">
        <v>4</v>
      </c>
      <c r="D4" s="91" t="s">
        <v>5</v>
      </c>
      <c r="E4" s="92" t="s">
        <v>6</v>
      </c>
      <c r="F4" s="90" t="s">
        <v>3</v>
      </c>
      <c r="G4" s="91" t="s">
        <v>4</v>
      </c>
      <c r="H4" s="91" t="s">
        <v>5</v>
      </c>
      <c r="I4" s="92" t="s">
        <v>6</v>
      </c>
      <c r="J4" s="90" t="s">
        <v>3</v>
      </c>
      <c r="K4" s="91" t="s">
        <v>4</v>
      </c>
      <c r="L4" s="91" t="s">
        <v>5</v>
      </c>
      <c r="M4" s="93" t="s">
        <v>6</v>
      </c>
      <c r="N4" s="90" t="s">
        <v>3</v>
      </c>
      <c r="O4" s="91" t="s">
        <v>4</v>
      </c>
      <c r="P4" s="91" t="s">
        <v>5</v>
      </c>
      <c r="Q4" s="92" t="s">
        <v>6</v>
      </c>
    </row>
    <row r="5" spans="1:17" ht="15">
      <c r="A5" s="336" t="s">
        <v>7</v>
      </c>
      <c r="B5" s="94" t="s">
        <v>8</v>
      </c>
      <c r="C5" s="38">
        <v>2</v>
      </c>
      <c r="D5" s="38">
        <v>0</v>
      </c>
      <c r="E5" s="39">
        <v>2</v>
      </c>
      <c r="F5" s="94" t="s">
        <v>9</v>
      </c>
      <c r="G5" s="38">
        <v>2</v>
      </c>
      <c r="H5" s="38">
        <v>0</v>
      </c>
      <c r="I5" s="39">
        <v>2</v>
      </c>
      <c r="J5" s="94" t="s">
        <v>10</v>
      </c>
      <c r="K5" s="38">
        <v>2</v>
      </c>
      <c r="L5" s="38">
        <v>0</v>
      </c>
      <c r="M5" s="39">
        <v>2</v>
      </c>
      <c r="N5" s="94" t="s">
        <v>11</v>
      </c>
      <c r="O5" s="38">
        <v>2</v>
      </c>
      <c r="P5" s="38">
        <v>3</v>
      </c>
      <c r="Q5" s="39">
        <v>3</v>
      </c>
    </row>
    <row r="6" spans="1:17" ht="15">
      <c r="A6" s="326"/>
      <c r="B6" s="87"/>
      <c r="C6" s="19"/>
      <c r="D6" s="19"/>
      <c r="E6" s="20"/>
      <c r="F6" s="95"/>
      <c r="G6" s="42"/>
      <c r="H6" s="42"/>
      <c r="I6" s="43"/>
      <c r="J6" s="94" t="s">
        <v>12</v>
      </c>
      <c r="K6" s="38">
        <v>2</v>
      </c>
      <c r="L6" s="38">
        <v>3</v>
      </c>
      <c r="M6" s="39">
        <v>3</v>
      </c>
      <c r="N6" s="94"/>
      <c r="O6" s="38"/>
      <c r="P6" s="38"/>
      <c r="Q6" s="39"/>
    </row>
    <row r="7" spans="1:17" ht="15">
      <c r="A7" s="326"/>
      <c r="B7" s="87"/>
      <c r="C7" s="19"/>
      <c r="D7" s="19"/>
      <c r="E7" s="20"/>
      <c r="F7" s="80"/>
      <c r="G7" s="22"/>
      <c r="H7" s="22"/>
      <c r="I7" s="23"/>
      <c r="J7" s="80"/>
      <c r="K7" s="19"/>
      <c r="L7" s="19"/>
      <c r="M7" s="20"/>
      <c r="N7" s="96"/>
      <c r="O7" s="19"/>
      <c r="P7" s="19"/>
      <c r="Q7" s="20"/>
    </row>
    <row r="8" spans="1:17" ht="15.75" thickBot="1">
      <c r="A8" s="337"/>
      <c r="B8" s="338" t="s">
        <v>13</v>
      </c>
      <c r="C8" s="339"/>
      <c r="D8" s="98">
        <f>SUM(D5:D7)</f>
        <v>0</v>
      </c>
      <c r="E8" s="99">
        <f>SUM(E5:E7)</f>
        <v>2</v>
      </c>
      <c r="F8" s="340" t="s">
        <v>13</v>
      </c>
      <c r="G8" s="341"/>
      <c r="H8" s="100">
        <f>SUM(H5:H7)</f>
        <v>0</v>
      </c>
      <c r="I8" s="100">
        <f>SUM(I5:I7)</f>
        <v>2</v>
      </c>
      <c r="J8" s="338" t="s">
        <v>13</v>
      </c>
      <c r="K8" s="339"/>
      <c r="L8" s="98">
        <f>SUM(L5:L7)</f>
        <v>3</v>
      </c>
      <c r="M8" s="99">
        <f>SUM(M5:M7)</f>
        <v>5</v>
      </c>
      <c r="N8" s="340" t="s">
        <v>13</v>
      </c>
      <c r="O8" s="341"/>
      <c r="P8" s="100">
        <f>SUM(P5:P7)</f>
        <v>3</v>
      </c>
      <c r="Q8" s="101">
        <f>SUM(Q5:Q7)</f>
        <v>3</v>
      </c>
    </row>
    <row r="9" spans="1:17" ht="15">
      <c r="A9" s="326" t="s">
        <v>14</v>
      </c>
      <c r="B9" s="94" t="s">
        <v>15</v>
      </c>
      <c r="C9" s="30">
        <v>3</v>
      </c>
      <c r="D9" s="30">
        <v>3</v>
      </c>
      <c r="E9" s="214">
        <v>3</v>
      </c>
      <c r="F9" s="102" t="s">
        <v>16</v>
      </c>
      <c r="G9" s="32">
        <v>3</v>
      </c>
      <c r="H9" s="32">
        <v>3</v>
      </c>
      <c r="I9" s="33">
        <v>3</v>
      </c>
      <c r="J9" s="215" t="s">
        <v>337</v>
      </c>
      <c r="K9" s="30">
        <v>3</v>
      </c>
      <c r="L9" s="30">
        <v>3</v>
      </c>
      <c r="M9" s="214">
        <v>3</v>
      </c>
      <c r="N9" s="103" t="s">
        <v>17</v>
      </c>
      <c r="O9" s="32">
        <v>3</v>
      </c>
      <c r="P9" s="32">
        <v>3</v>
      </c>
      <c r="Q9" s="33">
        <v>3</v>
      </c>
    </row>
    <row r="10" spans="1:17" ht="15">
      <c r="A10" s="326"/>
      <c r="B10" s="67" t="s">
        <v>18</v>
      </c>
      <c r="C10" s="22">
        <v>3</v>
      </c>
      <c r="D10" s="22">
        <v>3</v>
      </c>
      <c r="E10" s="44">
        <v>3</v>
      </c>
      <c r="F10" s="67" t="s">
        <v>19</v>
      </c>
      <c r="G10" s="22">
        <v>3</v>
      </c>
      <c r="H10" s="22">
        <v>3</v>
      </c>
      <c r="I10" s="23">
        <v>3</v>
      </c>
      <c r="J10" s="104" t="s">
        <v>20</v>
      </c>
      <c r="K10" s="22">
        <v>3</v>
      </c>
      <c r="L10" s="22">
        <v>3</v>
      </c>
      <c r="M10" s="44">
        <v>3</v>
      </c>
      <c r="N10" s="84" t="s">
        <v>21</v>
      </c>
      <c r="O10" s="22">
        <v>3</v>
      </c>
      <c r="P10" s="22">
        <v>3</v>
      </c>
      <c r="Q10" s="23">
        <v>3</v>
      </c>
    </row>
    <row r="11" spans="1:17" ht="15">
      <c r="A11" s="326"/>
      <c r="B11" s="87" t="s">
        <v>22</v>
      </c>
      <c r="C11" s="22">
        <v>3</v>
      </c>
      <c r="D11" s="22">
        <v>3</v>
      </c>
      <c r="E11" s="44">
        <v>3</v>
      </c>
      <c r="F11" s="84" t="s">
        <v>23</v>
      </c>
      <c r="G11" s="22">
        <v>3</v>
      </c>
      <c r="H11" s="22">
        <v>3</v>
      </c>
      <c r="I11" s="23">
        <v>3</v>
      </c>
      <c r="J11" s="36" t="s">
        <v>24</v>
      </c>
      <c r="K11" s="22">
        <v>3</v>
      </c>
      <c r="L11" s="22">
        <v>3</v>
      </c>
      <c r="M11" s="44">
        <v>3</v>
      </c>
      <c r="N11" s="87" t="s">
        <v>25</v>
      </c>
      <c r="O11" s="22">
        <v>3</v>
      </c>
      <c r="P11" s="22">
        <v>3</v>
      </c>
      <c r="Q11" s="23">
        <v>3</v>
      </c>
    </row>
    <row r="12" spans="1:17" ht="15">
      <c r="A12" s="326"/>
      <c r="B12" s="87" t="s">
        <v>26</v>
      </c>
      <c r="C12" s="22">
        <v>3</v>
      </c>
      <c r="D12" s="22">
        <v>3</v>
      </c>
      <c r="E12" s="44">
        <v>3</v>
      </c>
      <c r="F12" s="69" t="s">
        <v>27</v>
      </c>
      <c r="G12" s="22">
        <v>3</v>
      </c>
      <c r="H12" s="22">
        <v>3</v>
      </c>
      <c r="I12" s="23">
        <v>3</v>
      </c>
      <c r="J12" s="86" t="s">
        <v>28</v>
      </c>
      <c r="K12" s="22">
        <v>3</v>
      </c>
      <c r="L12" s="22">
        <v>3</v>
      </c>
      <c r="M12" s="44">
        <v>3</v>
      </c>
      <c r="N12" s="17" t="s">
        <v>29</v>
      </c>
      <c r="O12" s="22">
        <v>3</v>
      </c>
      <c r="P12" s="22">
        <v>3</v>
      </c>
      <c r="Q12" s="23">
        <v>3</v>
      </c>
    </row>
    <row r="13" spans="1:17" ht="15">
      <c r="A13" s="326"/>
      <c r="B13" s="67" t="s">
        <v>30</v>
      </c>
      <c r="C13" s="22">
        <v>3</v>
      </c>
      <c r="D13" s="22">
        <v>3</v>
      </c>
      <c r="E13" s="44">
        <v>3</v>
      </c>
      <c r="F13" s="69" t="s">
        <v>31</v>
      </c>
      <c r="G13" s="22">
        <v>3</v>
      </c>
      <c r="H13" s="22">
        <v>3</v>
      </c>
      <c r="I13" s="23">
        <v>3</v>
      </c>
      <c r="J13" s="104" t="s">
        <v>32</v>
      </c>
      <c r="K13" s="22">
        <v>3</v>
      </c>
      <c r="L13" s="22">
        <v>3</v>
      </c>
      <c r="M13" s="44">
        <v>3</v>
      </c>
      <c r="N13" s="17" t="s">
        <v>339</v>
      </c>
      <c r="O13" s="22">
        <v>3</v>
      </c>
      <c r="P13" s="22">
        <v>3</v>
      </c>
      <c r="Q13" s="23">
        <v>3</v>
      </c>
    </row>
    <row r="14" spans="1:17" ht="15">
      <c r="A14" s="326"/>
      <c r="B14" s="87" t="s">
        <v>33</v>
      </c>
      <c r="C14" s="22">
        <v>3</v>
      </c>
      <c r="D14" s="22">
        <v>3</v>
      </c>
      <c r="E14" s="44">
        <v>3</v>
      </c>
      <c r="F14" s="69" t="s">
        <v>34</v>
      </c>
      <c r="G14" s="22">
        <v>3</v>
      </c>
      <c r="H14" s="22">
        <v>3</v>
      </c>
      <c r="I14" s="23">
        <v>3</v>
      </c>
      <c r="J14" s="86" t="s">
        <v>35</v>
      </c>
      <c r="K14" s="45">
        <v>3</v>
      </c>
      <c r="L14" s="22">
        <v>3</v>
      </c>
      <c r="M14" s="44">
        <v>3</v>
      </c>
      <c r="N14" s="87"/>
      <c r="O14" s="22"/>
      <c r="P14" s="22"/>
      <c r="Q14" s="23"/>
    </row>
    <row r="15" spans="1:17" ht="15">
      <c r="A15" s="326"/>
      <c r="B15" s="67" t="s">
        <v>36</v>
      </c>
      <c r="C15" s="22">
        <v>3</v>
      </c>
      <c r="D15" s="22">
        <v>3</v>
      </c>
      <c r="E15" s="44">
        <v>3</v>
      </c>
      <c r="F15" s="87" t="s">
        <v>37</v>
      </c>
      <c r="G15" s="21">
        <v>3</v>
      </c>
      <c r="H15" s="21">
        <v>3</v>
      </c>
      <c r="I15" s="37">
        <v>3</v>
      </c>
      <c r="J15" s="106" t="s">
        <v>38</v>
      </c>
      <c r="K15" s="45">
        <v>3</v>
      </c>
      <c r="L15" s="22">
        <v>3</v>
      </c>
      <c r="M15" s="44">
        <v>3</v>
      </c>
      <c r="N15" s="87"/>
      <c r="O15" s="22"/>
      <c r="P15" s="22"/>
      <c r="Q15" s="23"/>
    </row>
    <row r="16" spans="1:17" ht="15">
      <c r="A16" s="326"/>
      <c r="B16" s="67" t="s">
        <v>39</v>
      </c>
      <c r="C16" s="22">
        <v>3</v>
      </c>
      <c r="D16" s="22">
        <v>3</v>
      </c>
      <c r="E16" s="44">
        <v>3</v>
      </c>
      <c r="F16" s="87"/>
      <c r="G16" s="21"/>
      <c r="H16" s="21"/>
      <c r="I16" s="37"/>
      <c r="J16" s="216" t="s">
        <v>40</v>
      </c>
      <c r="K16" s="22">
        <v>3</v>
      </c>
      <c r="L16" s="22">
        <v>3</v>
      </c>
      <c r="M16" s="44">
        <v>3</v>
      </c>
      <c r="N16" s="67"/>
      <c r="O16" s="22"/>
      <c r="P16" s="22"/>
      <c r="Q16" s="23"/>
    </row>
    <row r="17" spans="1:17" ht="15">
      <c r="A17" s="326"/>
      <c r="B17" s="67"/>
      <c r="C17" s="22"/>
      <c r="D17" s="22"/>
      <c r="E17" s="44"/>
      <c r="F17" s="87"/>
      <c r="G17" s="21"/>
      <c r="H17" s="21"/>
      <c r="I17" s="37"/>
      <c r="J17" s="81"/>
      <c r="K17" s="19"/>
      <c r="L17" s="19"/>
      <c r="M17" s="46"/>
      <c r="N17" s="80"/>
      <c r="O17" s="22"/>
      <c r="P17" s="22"/>
      <c r="Q17" s="23"/>
    </row>
    <row r="18" spans="1:17" ht="15">
      <c r="A18" s="326"/>
      <c r="B18" s="107"/>
      <c r="C18" s="22"/>
      <c r="D18" s="22"/>
      <c r="E18" s="44"/>
      <c r="F18" s="67"/>
      <c r="G18" s="22"/>
      <c r="H18" s="22"/>
      <c r="I18" s="23"/>
      <c r="J18" s="86"/>
      <c r="K18" s="22"/>
      <c r="L18" s="22"/>
      <c r="M18" s="44"/>
      <c r="N18" s="67"/>
      <c r="O18" s="28"/>
      <c r="P18" s="28"/>
      <c r="Q18" s="47"/>
    </row>
    <row r="19" spans="1:17" ht="15">
      <c r="A19" s="326"/>
      <c r="B19" s="327" t="s">
        <v>41</v>
      </c>
      <c r="C19" s="328"/>
      <c r="D19" s="19">
        <v>6</v>
      </c>
      <c r="E19" s="46">
        <v>6</v>
      </c>
      <c r="F19" s="329" t="s">
        <v>41</v>
      </c>
      <c r="G19" s="330"/>
      <c r="H19" s="19">
        <v>6</v>
      </c>
      <c r="I19" s="20">
        <v>6</v>
      </c>
      <c r="J19" s="328" t="s">
        <v>41</v>
      </c>
      <c r="K19" s="330"/>
      <c r="L19" s="19">
        <v>6</v>
      </c>
      <c r="M19" s="46">
        <v>6</v>
      </c>
      <c r="N19" s="329" t="s">
        <v>41</v>
      </c>
      <c r="O19" s="330"/>
      <c r="P19" s="19">
        <v>6</v>
      </c>
      <c r="Q19" s="20">
        <v>6</v>
      </c>
    </row>
    <row r="20" spans="1:17" ht="15.75" thickBot="1">
      <c r="A20" s="326"/>
      <c r="B20" s="340" t="s">
        <v>42</v>
      </c>
      <c r="C20" s="339"/>
      <c r="D20" s="178">
        <f>D8+D19</f>
        <v>6</v>
      </c>
      <c r="E20" s="178">
        <f>E8+E19</f>
        <v>8</v>
      </c>
      <c r="F20" s="347" t="s">
        <v>42</v>
      </c>
      <c r="G20" s="348"/>
      <c r="H20" s="178">
        <f>H8+H19</f>
        <v>6</v>
      </c>
      <c r="I20" s="194">
        <f>I8+I19</f>
        <v>8</v>
      </c>
      <c r="J20" s="349" t="s">
        <v>42</v>
      </c>
      <c r="K20" s="348"/>
      <c r="L20" s="178">
        <f>L8+L19</f>
        <v>9</v>
      </c>
      <c r="M20" s="193">
        <f>M8+M19</f>
        <v>11</v>
      </c>
      <c r="N20" s="347" t="s">
        <v>42</v>
      </c>
      <c r="O20" s="348"/>
      <c r="P20" s="178">
        <f>P8+P19</f>
        <v>9</v>
      </c>
      <c r="Q20" s="99">
        <f>Q8+Q19</f>
        <v>9</v>
      </c>
    </row>
    <row r="21" spans="1:17" ht="15">
      <c r="A21" s="362" t="s">
        <v>43</v>
      </c>
      <c r="B21" s="363"/>
      <c r="C21" s="342" t="s">
        <v>45</v>
      </c>
      <c r="D21" s="342"/>
      <c r="E21" s="343"/>
      <c r="F21" s="18" t="s">
        <v>46</v>
      </c>
      <c r="G21" s="344" t="s">
        <v>48</v>
      </c>
      <c r="H21" s="345"/>
      <c r="I21" s="346"/>
      <c r="J21" s="18" t="s">
        <v>49</v>
      </c>
      <c r="K21" s="344" t="s">
        <v>51</v>
      </c>
      <c r="L21" s="345"/>
      <c r="M21" s="345"/>
      <c r="N21" s="212" t="s">
        <v>53</v>
      </c>
      <c r="O21" s="345" t="s">
        <v>55</v>
      </c>
      <c r="P21" s="345"/>
      <c r="Q21" s="353"/>
    </row>
    <row r="22" spans="1:17" ht="15.75" thickBot="1">
      <c r="A22" s="354" t="s">
        <v>56</v>
      </c>
      <c r="B22" s="355"/>
      <c r="C22" s="356">
        <v>0</v>
      </c>
      <c r="D22" s="356"/>
      <c r="E22" s="357"/>
      <c r="F22" s="108">
        <v>6</v>
      </c>
      <c r="G22" s="358">
        <v>24</v>
      </c>
      <c r="H22" s="359"/>
      <c r="I22" s="360"/>
      <c r="J22" s="109">
        <v>0</v>
      </c>
      <c r="K22" s="358">
        <f>C22+F22</f>
        <v>6</v>
      </c>
      <c r="L22" s="359"/>
      <c r="M22" s="359"/>
      <c r="N22" s="213">
        <f>G22+J22</f>
        <v>24</v>
      </c>
      <c r="O22" s="359">
        <f>K22+N22</f>
        <v>30</v>
      </c>
      <c r="P22" s="359"/>
      <c r="Q22" s="361"/>
    </row>
    <row r="23" spans="2:17" ht="15">
      <c r="B23" s="350" t="s">
        <v>57</v>
      </c>
      <c r="C23" s="351"/>
      <c r="D23" s="351"/>
      <c r="E23" s="351"/>
      <c r="F23" s="351"/>
      <c r="G23" s="351"/>
      <c r="H23" s="351"/>
      <c r="I23" s="351"/>
      <c r="J23" s="351"/>
      <c r="K23" s="351"/>
      <c r="L23" s="351"/>
      <c r="M23" s="351"/>
      <c r="N23" s="351"/>
      <c r="O23" s="351"/>
      <c r="P23" s="351"/>
      <c r="Q23" s="351"/>
    </row>
    <row r="24" spans="2:17" ht="15">
      <c r="B24" s="352" t="s">
        <v>58</v>
      </c>
      <c r="C24" s="352"/>
      <c r="D24" s="352"/>
      <c r="E24" s="352"/>
      <c r="F24" s="352"/>
      <c r="G24" s="352"/>
      <c r="H24" s="352"/>
      <c r="I24" s="352"/>
      <c r="J24" s="352"/>
      <c r="K24" s="352"/>
      <c r="L24" s="352"/>
      <c r="M24" s="352"/>
      <c r="N24" s="352"/>
      <c r="O24" s="352"/>
      <c r="P24" s="352"/>
      <c r="Q24" s="110"/>
    </row>
    <row r="25" spans="2:16" ht="15">
      <c r="B25" s="352" t="s">
        <v>59</v>
      </c>
      <c r="C25" s="352"/>
      <c r="D25" s="352"/>
      <c r="E25" s="352"/>
      <c r="F25" s="352"/>
      <c r="G25" s="352"/>
      <c r="H25" s="352"/>
      <c r="I25" s="352"/>
      <c r="J25" s="352"/>
      <c r="K25" s="352"/>
      <c r="L25" s="352"/>
      <c r="M25" s="352"/>
      <c r="N25" s="352"/>
      <c r="O25" s="352"/>
      <c r="P25" s="352"/>
    </row>
  </sheetData>
  <sheetProtection/>
  <mergeCells count="36">
    <mergeCell ref="B23:Q23"/>
    <mergeCell ref="B24:P24"/>
    <mergeCell ref="B25:P25"/>
    <mergeCell ref="O21:Q21"/>
    <mergeCell ref="A22:B22"/>
    <mergeCell ref="C22:E22"/>
    <mergeCell ref="G22:I22"/>
    <mergeCell ref="K22:M22"/>
    <mergeCell ref="O22:Q22"/>
    <mergeCell ref="A21:B21"/>
    <mergeCell ref="C21:E21"/>
    <mergeCell ref="G21:I21"/>
    <mergeCell ref="K21:M21"/>
    <mergeCell ref="N19:O19"/>
    <mergeCell ref="B20:C20"/>
    <mergeCell ref="F20:G20"/>
    <mergeCell ref="J20:K20"/>
    <mergeCell ref="N20:O20"/>
    <mergeCell ref="N3:Q3"/>
    <mergeCell ref="A5:A8"/>
    <mergeCell ref="B8:C8"/>
    <mergeCell ref="F8:G8"/>
    <mergeCell ref="J8:K8"/>
    <mergeCell ref="N8:O8"/>
    <mergeCell ref="F3:I3"/>
    <mergeCell ref="J3:M3"/>
    <mergeCell ref="A1:Q1"/>
    <mergeCell ref="A2:D2"/>
    <mergeCell ref="E2:I2"/>
    <mergeCell ref="J2:Q2"/>
    <mergeCell ref="A9:A20"/>
    <mergeCell ref="B19:C19"/>
    <mergeCell ref="F19:G19"/>
    <mergeCell ref="J19:K19"/>
    <mergeCell ref="A3:A4"/>
    <mergeCell ref="B3:E3"/>
  </mergeCells>
  <printOptions/>
  <pageMargins left="0.7480314960629921" right="0" top="0" bottom="0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I311"/>
  <sheetViews>
    <sheetView tabSelected="1" zoomScale="84" zoomScaleNormal="84" zoomScaleSheetLayoutView="90" zoomScalePageLayoutView="0" workbookViewId="0" topLeftCell="A1">
      <selection activeCell="H35" sqref="H35:I35"/>
    </sheetView>
  </sheetViews>
  <sheetFormatPr defaultColWidth="9.00390625" defaultRowHeight="16.5"/>
  <cols>
    <col min="1" max="1" width="4.00390625" style="57" customWidth="1"/>
    <col min="2" max="2" width="17.125" style="57" customWidth="1"/>
    <col min="3" max="3" width="4.375" style="57" customWidth="1"/>
    <col min="4" max="7" width="4.625" style="57" customWidth="1"/>
    <col min="8" max="8" width="16.875" style="57" customWidth="1"/>
    <col min="9" max="10" width="4.125" style="57" customWidth="1"/>
    <col min="11" max="11" width="4.50390625" style="57" customWidth="1"/>
    <col min="12" max="13" width="4.125" style="57" customWidth="1"/>
    <col min="14" max="14" width="18.50390625" style="120" customWidth="1"/>
    <col min="15" max="15" width="4.50390625" style="57" customWidth="1"/>
    <col min="16" max="16" width="4.375" style="57" customWidth="1"/>
    <col min="17" max="19" width="4.125" style="57" customWidth="1"/>
    <col min="20" max="20" width="18.125" style="57" customWidth="1"/>
    <col min="21" max="24" width="4.125" style="57" customWidth="1"/>
    <col min="25" max="25" width="4.125" style="73" customWidth="1"/>
    <col min="26" max="26" width="3.125" style="57" customWidth="1"/>
    <col min="27" max="30" width="7.875" style="55" customWidth="1"/>
    <col min="31" max="33" width="9.00390625" style="55" customWidth="1"/>
    <col min="34" max="16384" width="9.00390625" style="57" customWidth="1"/>
  </cols>
  <sheetData>
    <row r="1" spans="1:33" s="53" customFormat="1" ht="30.75" customHeight="1">
      <c r="A1" s="322" t="s">
        <v>60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52"/>
      <c r="AA1" s="52"/>
      <c r="AB1" s="52"/>
      <c r="AC1" s="52"/>
      <c r="AD1" s="52"/>
      <c r="AE1" s="52"/>
      <c r="AF1" s="52"/>
      <c r="AG1" s="52"/>
    </row>
    <row r="2" spans="1:33" s="56" customFormat="1" ht="44.25" customHeight="1" thickBot="1">
      <c r="A2" s="364" t="s">
        <v>0</v>
      </c>
      <c r="B2" s="364"/>
      <c r="C2" s="364"/>
      <c r="D2" s="364"/>
      <c r="E2" s="364"/>
      <c r="F2" s="364"/>
      <c r="G2" s="364"/>
      <c r="H2" s="364" t="s">
        <v>61</v>
      </c>
      <c r="I2" s="364"/>
      <c r="J2" s="364"/>
      <c r="K2" s="364"/>
      <c r="L2" s="364"/>
      <c r="M2" s="364"/>
      <c r="N2" s="111"/>
      <c r="O2" s="54"/>
      <c r="P2" s="369" t="s">
        <v>396</v>
      </c>
      <c r="Q2" s="369"/>
      <c r="R2" s="369"/>
      <c r="S2" s="369"/>
      <c r="T2" s="370"/>
      <c r="U2" s="370"/>
      <c r="V2" s="370"/>
      <c r="W2" s="370"/>
      <c r="X2" s="370"/>
      <c r="Y2" s="370"/>
      <c r="Z2" s="55"/>
      <c r="AA2" s="55"/>
      <c r="AB2" s="55"/>
      <c r="AC2" s="55"/>
      <c r="AD2" s="55"/>
      <c r="AE2" s="55"/>
      <c r="AF2" s="55"/>
      <c r="AG2" s="55"/>
    </row>
    <row r="3" spans="1:32" ht="15">
      <c r="A3" s="365" t="s">
        <v>62</v>
      </c>
      <c r="B3" s="375" t="s">
        <v>63</v>
      </c>
      <c r="C3" s="367"/>
      <c r="D3" s="367" t="s">
        <v>64</v>
      </c>
      <c r="E3" s="367"/>
      <c r="F3" s="367" t="s">
        <v>65</v>
      </c>
      <c r="G3" s="368"/>
      <c r="H3" s="375" t="s">
        <v>290</v>
      </c>
      <c r="I3" s="376"/>
      <c r="J3" s="367" t="s">
        <v>64</v>
      </c>
      <c r="K3" s="367"/>
      <c r="L3" s="367" t="s">
        <v>65</v>
      </c>
      <c r="M3" s="371"/>
      <c r="N3" s="380" t="s">
        <v>292</v>
      </c>
      <c r="O3" s="367"/>
      <c r="P3" s="367" t="s">
        <v>64</v>
      </c>
      <c r="Q3" s="367"/>
      <c r="R3" s="367" t="s">
        <v>65</v>
      </c>
      <c r="S3" s="371"/>
      <c r="T3" s="380" t="s">
        <v>294</v>
      </c>
      <c r="U3" s="367"/>
      <c r="V3" s="367" t="s">
        <v>64</v>
      </c>
      <c r="W3" s="367"/>
      <c r="X3" s="367" t="s">
        <v>65</v>
      </c>
      <c r="Y3" s="371"/>
      <c r="AB3" s="5" t="s">
        <v>66</v>
      </c>
      <c r="AC3" s="5"/>
      <c r="AD3" s="5"/>
      <c r="AE3" s="5"/>
      <c r="AF3" s="5"/>
    </row>
    <row r="4" spans="1:32" ht="15.75" thickBot="1">
      <c r="A4" s="366"/>
      <c r="B4" s="58" t="s">
        <v>67</v>
      </c>
      <c r="C4" s="59" t="s">
        <v>68</v>
      </c>
      <c r="D4" s="59" t="s">
        <v>69</v>
      </c>
      <c r="E4" s="59" t="s">
        <v>70</v>
      </c>
      <c r="F4" s="59" t="s">
        <v>71</v>
      </c>
      <c r="G4" s="75" t="s">
        <v>70</v>
      </c>
      <c r="H4" s="60" t="s">
        <v>67</v>
      </c>
      <c r="I4" s="61" t="s">
        <v>68</v>
      </c>
      <c r="J4" s="61" t="s">
        <v>71</v>
      </c>
      <c r="K4" s="61" t="s">
        <v>70</v>
      </c>
      <c r="L4" s="61" t="s">
        <v>71</v>
      </c>
      <c r="M4" s="62" t="s">
        <v>70</v>
      </c>
      <c r="N4" s="112" t="s">
        <v>67</v>
      </c>
      <c r="O4" s="61" t="s">
        <v>68</v>
      </c>
      <c r="P4" s="61" t="s">
        <v>71</v>
      </c>
      <c r="Q4" s="61" t="s">
        <v>70</v>
      </c>
      <c r="R4" s="61" t="s">
        <v>71</v>
      </c>
      <c r="S4" s="62" t="s">
        <v>70</v>
      </c>
      <c r="T4" s="63" t="s">
        <v>67</v>
      </c>
      <c r="U4" s="61" t="s">
        <v>68</v>
      </c>
      <c r="V4" s="61" t="s">
        <v>71</v>
      </c>
      <c r="W4" s="61" t="s">
        <v>70</v>
      </c>
      <c r="X4" s="61" t="s">
        <v>71</v>
      </c>
      <c r="Y4" s="62" t="s">
        <v>70</v>
      </c>
      <c r="AB4" s="6" t="s">
        <v>72</v>
      </c>
      <c r="AC4" s="5" t="s">
        <v>73</v>
      </c>
      <c r="AD4" s="5" t="s">
        <v>74</v>
      </c>
      <c r="AE4" s="5" t="s">
        <v>75</v>
      </c>
      <c r="AF4" s="6"/>
    </row>
    <row r="5" spans="1:32" ht="15.75" thickTop="1">
      <c r="A5" s="372" t="s">
        <v>76</v>
      </c>
      <c r="B5" s="308" t="s">
        <v>315</v>
      </c>
      <c r="C5" s="233">
        <v>0</v>
      </c>
      <c r="D5" s="233">
        <v>0</v>
      </c>
      <c r="E5" s="233">
        <v>1</v>
      </c>
      <c r="F5" s="233">
        <v>0</v>
      </c>
      <c r="G5" s="234">
        <v>1</v>
      </c>
      <c r="H5" s="315" t="s">
        <v>315</v>
      </c>
      <c r="I5" s="235">
        <v>0</v>
      </c>
      <c r="J5" s="233">
        <v>0</v>
      </c>
      <c r="K5" s="233">
        <v>1</v>
      </c>
      <c r="L5" s="233">
        <v>0</v>
      </c>
      <c r="M5" s="234">
        <v>1</v>
      </c>
      <c r="N5" s="236" t="s">
        <v>324</v>
      </c>
      <c r="O5" s="233">
        <v>1</v>
      </c>
      <c r="P5" s="233">
        <v>2</v>
      </c>
      <c r="Q5" s="233">
        <v>2</v>
      </c>
      <c r="R5" s="233"/>
      <c r="S5" s="234"/>
      <c r="T5" s="243" t="s">
        <v>77</v>
      </c>
      <c r="U5" s="237">
        <v>2</v>
      </c>
      <c r="V5" s="237">
        <v>10</v>
      </c>
      <c r="W5" s="21">
        <v>40</v>
      </c>
      <c r="X5" s="21">
        <v>10</v>
      </c>
      <c r="Y5" s="37">
        <v>40</v>
      </c>
      <c r="AB5" s="64" t="s">
        <v>78</v>
      </c>
      <c r="AC5" s="7">
        <f>SUMIF($C$5:$C$16,"=1",$D$5:$D$16)</f>
        <v>7</v>
      </c>
      <c r="AD5" s="7">
        <f>SUMIF($C$5:$C$16,"=2",$D$5:$D$16)</f>
        <v>6</v>
      </c>
      <c r="AE5" s="8">
        <f>D35</f>
        <v>6</v>
      </c>
      <c r="AF5" s="6">
        <f>AC5+AD5+AE5</f>
        <v>19</v>
      </c>
    </row>
    <row r="6" spans="1:32" ht="15">
      <c r="A6" s="373"/>
      <c r="B6" s="236" t="s">
        <v>316</v>
      </c>
      <c r="C6" s="237">
        <v>1</v>
      </c>
      <c r="D6" s="237">
        <v>2</v>
      </c>
      <c r="E6" s="237">
        <v>2</v>
      </c>
      <c r="F6" s="237">
        <v>2</v>
      </c>
      <c r="G6" s="238">
        <v>2</v>
      </c>
      <c r="H6" s="309" t="s">
        <v>319</v>
      </c>
      <c r="I6" s="237">
        <v>1</v>
      </c>
      <c r="J6" s="237">
        <v>1</v>
      </c>
      <c r="K6" s="237">
        <v>1</v>
      </c>
      <c r="L6" s="237"/>
      <c r="M6" s="238"/>
      <c r="N6" s="236" t="s">
        <v>325</v>
      </c>
      <c r="O6" s="237">
        <v>1</v>
      </c>
      <c r="P6" s="237"/>
      <c r="Q6" s="237"/>
      <c r="R6" s="237">
        <v>1</v>
      </c>
      <c r="S6" s="238">
        <v>1</v>
      </c>
      <c r="T6" s="243"/>
      <c r="U6" s="237"/>
      <c r="V6" s="237"/>
      <c r="W6" s="21"/>
      <c r="X6" s="114"/>
      <c r="Y6" s="37"/>
      <c r="AB6" s="65" t="s">
        <v>82</v>
      </c>
      <c r="AC6" s="9">
        <f>SUMIF($C$5:$C$16,"=1",$F$5:$F$16)</f>
        <v>7</v>
      </c>
      <c r="AD6" s="9">
        <f>SUMIF($C$5:$C$16,"=2",$F$5:$F$16)</f>
        <v>7</v>
      </c>
      <c r="AE6" s="10">
        <f>F35</f>
        <v>4</v>
      </c>
      <c r="AF6" s="6">
        <f aca="true" t="shared" si="0" ref="AF6:AF12">AC6+AD6+AE6</f>
        <v>18</v>
      </c>
    </row>
    <row r="7" spans="1:32" ht="15">
      <c r="A7" s="373"/>
      <c r="B7" s="236" t="s">
        <v>317</v>
      </c>
      <c r="C7" s="237">
        <v>1</v>
      </c>
      <c r="D7" s="237">
        <v>3</v>
      </c>
      <c r="E7" s="237">
        <v>3</v>
      </c>
      <c r="F7" s="237">
        <v>3</v>
      </c>
      <c r="G7" s="238">
        <v>3</v>
      </c>
      <c r="H7" s="309" t="s">
        <v>320</v>
      </c>
      <c r="I7" s="237">
        <v>1</v>
      </c>
      <c r="J7" s="237"/>
      <c r="K7" s="237"/>
      <c r="L7" s="237">
        <v>1</v>
      </c>
      <c r="M7" s="238">
        <v>1</v>
      </c>
      <c r="N7" s="236" t="s">
        <v>363</v>
      </c>
      <c r="O7" s="237">
        <v>2</v>
      </c>
      <c r="P7" s="237">
        <v>3</v>
      </c>
      <c r="Q7" s="237">
        <v>3</v>
      </c>
      <c r="R7" s="305"/>
      <c r="S7" s="240"/>
      <c r="T7" s="243"/>
      <c r="U7" s="237"/>
      <c r="V7" s="237"/>
      <c r="W7" s="21"/>
      <c r="X7" s="114"/>
      <c r="Y7" s="37"/>
      <c r="AB7" s="65" t="s">
        <v>84</v>
      </c>
      <c r="AC7" s="9">
        <f>SUMIF($I$5:$I$16,"=1",$J$5:$J$16)</f>
        <v>6</v>
      </c>
      <c r="AD7" s="9">
        <f>SUMIF($I$5:$I$16,"=2",$J$5:$J$16)</f>
        <v>5</v>
      </c>
      <c r="AE7" s="10">
        <f>J35</f>
        <v>7</v>
      </c>
      <c r="AF7" s="6">
        <f t="shared" si="0"/>
        <v>18</v>
      </c>
    </row>
    <row r="8" spans="1:32" ht="15">
      <c r="A8" s="373"/>
      <c r="B8" s="236" t="s">
        <v>318</v>
      </c>
      <c r="C8" s="237">
        <v>1</v>
      </c>
      <c r="D8" s="237">
        <v>2</v>
      </c>
      <c r="E8" s="241">
        <v>2</v>
      </c>
      <c r="F8" s="237">
        <v>2</v>
      </c>
      <c r="G8" s="238">
        <v>2</v>
      </c>
      <c r="H8" s="309" t="s">
        <v>321</v>
      </c>
      <c r="I8" s="237">
        <v>1</v>
      </c>
      <c r="J8" s="237">
        <v>1</v>
      </c>
      <c r="K8" s="237">
        <v>1</v>
      </c>
      <c r="L8" s="237">
        <v>1</v>
      </c>
      <c r="M8" s="238">
        <v>1</v>
      </c>
      <c r="N8" s="236" t="s">
        <v>86</v>
      </c>
      <c r="O8" s="237">
        <v>2</v>
      </c>
      <c r="P8" s="237"/>
      <c r="Q8" s="237"/>
      <c r="R8" s="237">
        <v>3</v>
      </c>
      <c r="S8" s="238">
        <v>3</v>
      </c>
      <c r="T8" s="243"/>
      <c r="U8" s="237"/>
      <c r="V8" s="237"/>
      <c r="W8" s="21"/>
      <c r="X8" s="28"/>
      <c r="Y8" s="41"/>
      <c r="AB8" s="65" t="s">
        <v>87</v>
      </c>
      <c r="AC8" s="9">
        <f>SUMIF($I$5:$I$16,"=1",$L$5:$L$16)</f>
        <v>6</v>
      </c>
      <c r="AD8" s="9">
        <f>SUMIF($I$5:$I$16,"=2",$L$5:$L$16)</f>
        <v>0</v>
      </c>
      <c r="AE8" s="10">
        <f>L35</f>
        <v>11</v>
      </c>
      <c r="AF8" s="6">
        <f t="shared" si="0"/>
        <v>17</v>
      </c>
    </row>
    <row r="9" spans="1:32" ht="15">
      <c r="A9" s="373"/>
      <c r="B9" s="236" t="s">
        <v>358</v>
      </c>
      <c r="C9" s="237">
        <v>2</v>
      </c>
      <c r="D9" s="316">
        <v>2</v>
      </c>
      <c r="E9" s="242">
        <v>2</v>
      </c>
      <c r="F9" s="237">
        <v>2</v>
      </c>
      <c r="G9" s="238">
        <v>2</v>
      </c>
      <c r="H9" s="309" t="s">
        <v>322</v>
      </c>
      <c r="I9" s="237">
        <v>1</v>
      </c>
      <c r="J9" s="237">
        <v>2</v>
      </c>
      <c r="K9" s="237">
        <v>2</v>
      </c>
      <c r="L9" s="237"/>
      <c r="M9" s="238"/>
      <c r="N9" s="243"/>
      <c r="O9" s="237"/>
      <c r="P9" s="237"/>
      <c r="Q9" s="237"/>
      <c r="R9" s="244"/>
      <c r="S9" s="238"/>
      <c r="T9" s="243"/>
      <c r="U9" s="237"/>
      <c r="V9" s="237"/>
      <c r="W9" s="21"/>
      <c r="X9" s="114"/>
      <c r="Y9" s="37"/>
      <c r="AB9" s="65" t="s">
        <v>90</v>
      </c>
      <c r="AC9" s="9">
        <f>SUMIF($O$5:$O$16,"=1",$P$5:$P$16)</f>
        <v>2</v>
      </c>
      <c r="AD9" s="9">
        <f>SUMIF($O$5:$O$16,"=2",$P$5:$P$16)</f>
        <v>3</v>
      </c>
      <c r="AE9" s="10">
        <f>P35</f>
        <v>12</v>
      </c>
      <c r="AF9" s="6">
        <f t="shared" si="0"/>
        <v>17</v>
      </c>
    </row>
    <row r="10" spans="1:32" ht="15">
      <c r="A10" s="373"/>
      <c r="B10" s="236" t="s">
        <v>359</v>
      </c>
      <c r="C10" s="237">
        <v>2</v>
      </c>
      <c r="D10" s="237">
        <v>2</v>
      </c>
      <c r="E10" s="237">
        <v>2</v>
      </c>
      <c r="F10" s="305">
        <v>2</v>
      </c>
      <c r="G10" s="240">
        <v>2</v>
      </c>
      <c r="H10" s="317" t="s">
        <v>323</v>
      </c>
      <c r="I10" s="237">
        <v>1</v>
      </c>
      <c r="J10" s="237"/>
      <c r="K10" s="237"/>
      <c r="L10" s="237">
        <v>2</v>
      </c>
      <c r="M10" s="238">
        <v>2</v>
      </c>
      <c r="N10" s="243"/>
      <c r="O10" s="237"/>
      <c r="P10" s="237"/>
      <c r="Q10" s="237"/>
      <c r="R10" s="244"/>
      <c r="S10" s="238"/>
      <c r="T10" s="243"/>
      <c r="U10" s="237"/>
      <c r="V10" s="237"/>
      <c r="W10" s="21"/>
      <c r="X10" s="28"/>
      <c r="Y10" s="41"/>
      <c r="AB10" s="65" t="s">
        <v>92</v>
      </c>
      <c r="AC10" s="9">
        <f>SUMIF($O$5:$O$16,"=1",$R$5:$R$16)</f>
        <v>1</v>
      </c>
      <c r="AD10" s="9">
        <f>SUMIF($O$5:$O$16,"=2",$R$5:$R$16)</f>
        <v>3</v>
      </c>
      <c r="AE10" s="10">
        <f>S35</f>
        <v>11</v>
      </c>
      <c r="AF10" s="6">
        <f t="shared" si="0"/>
        <v>15</v>
      </c>
    </row>
    <row r="11" spans="1:32" ht="15">
      <c r="A11" s="373"/>
      <c r="B11" s="245" t="s">
        <v>360</v>
      </c>
      <c r="C11" s="237">
        <v>2</v>
      </c>
      <c r="D11" s="237">
        <v>2</v>
      </c>
      <c r="E11" s="237">
        <v>2</v>
      </c>
      <c r="F11" s="305"/>
      <c r="G11" s="240"/>
      <c r="H11" s="309" t="s">
        <v>316</v>
      </c>
      <c r="I11" s="237">
        <v>1</v>
      </c>
      <c r="J11" s="237">
        <v>2</v>
      </c>
      <c r="K11" s="237">
        <v>2</v>
      </c>
      <c r="L11" s="305">
        <v>2</v>
      </c>
      <c r="M11" s="240">
        <v>2</v>
      </c>
      <c r="N11" s="243"/>
      <c r="O11" s="237"/>
      <c r="P11" s="237"/>
      <c r="Q11" s="237"/>
      <c r="R11" s="305"/>
      <c r="S11" s="240"/>
      <c r="T11" s="243"/>
      <c r="U11" s="237"/>
      <c r="V11" s="237"/>
      <c r="W11" s="21"/>
      <c r="X11" s="114"/>
      <c r="Y11" s="37"/>
      <c r="AB11" s="65" t="s">
        <v>93</v>
      </c>
      <c r="AC11" s="9">
        <f>SUMIF($U$5:$U$16,"=1",$V$5:$V$16)</f>
        <v>0</v>
      </c>
      <c r="AD11" s="9">
        <f>SUMIF($U$5:$U$16,"=2",$V$5:$V$16)</f>
        <v>10</v>
      </c>
      <c r="AE11" s="10">
        <f>V35</f>
        <v>2</v>
      </c>
      <c r="AF11" s="6">
        <f t="shared" si="0"/>
        <v>12</v>
      </c>
    </row>
    <row r="12" spans="1:32" ht="15.75" thickBot="1">
      <c r="A12" s="373"/>
      <c r="B12" s="236" t="s">
        <v>361</v>
      </c>
      <c r="C12" s="237">
        <v>2</v>
      </c>
      <c r="D12" s="237"/>
      <c r="E12" s="237"/>
      <c r="F12" s="237">
        <v>3</v>
      </c>
      <c r="G12" s="238">
        <v>3</v>
      </c>
      <c r="H12" s="309" t="s">
        <v>362</v>
      </c>
      <c r="I12" s="237">
        <v>2</v>
      </c>
      <c r="J12" s="237">
        <v>3</v>
      </c>
      <c r="K12" s="237">
        <v>3</v>
      </c>
      <c r="L12" s="237"/>
      <c r="M12" s="238"/>
      <c r="N12" s="243"/>
      <c r="O12" s="237"/>
      <c r="P12" s="237"/>
      <c r="Q12" s="237"/>
      <c r="R12" s="305"/>
      <c r="S12" s="240"/>
      <c r="T12" s="247"/>
      <c r="U12" s="237"/>
      <c r="V12" s="237"/>
      <c r="W12" s="21"/>
      <c r="X12" s="21"/>
      <c r="Y12" s="37"/>
      <c r="AB12" s="66" t="s">
        <v>96</v>
      </c>
      <c r="AC12" s="11">
        <f>SUMIF($U$5:$U$16,"=1",$X$5:$X$16)</f>
        <v>0</v>
      </c>
      <c r="AD12" s="11">
        <f>SUMIF($U$5:$U$16,"=2",$X$5:$X$16)</f>
        <v>10</v>
      </c>
      <c r="AE12" s="12">
        <f>X35</f>
        <v>2</v>
      </c>
      <c r="AF12" s="6">
        <f t="shared" si="0"/>
        <v>12</v>
      </c>
    </row>
    <row r="13" spans="1:32" ht="15.75" thickTop="1">
      <c r="A13" s="373"/>
      <c r="B13" s="236"/>
      <c r="C13" s="237"/>
      <c r="D13" s="237"/>
      <c r="E13" s="237"/>
      <c r="F13" s="237"/>
      <c r="G13" s="238"/>
      <c r="H13" s="309" t="s">
        <v>357</v>
      </c>
      <c r="I13" s="305">
        <v>2</v>
      </c>
      <c r="J13" s="305">
        <v>2</v>
      </c>
      <c r="K13" s="305">
        <v>2</v>
      </c>
      <c r="L13" s="237"/>
      <c r="M13" s="238"/>
      <c r="N13" s="243"/>
      <c r="O13" s="305"/>
      <c r="P13" s="305"/>
      <c r="Q13" s="305"/>
      <c r="R13" s="237"/>
      <c r="S13" s="238"/>
      <c r="T13" s="258"/>
      <c r="U13" s="237"/>
      <c r="V13" s="237"/>
      <c r="W13" s="21"/>
      <c r="X13" s="21"/>
      <c r="Y13" s="37"/>
      <c r="AB13" s="5" t="s">
        <v>98</v>
      </c>
      <c r="AC13" s="5">
        <f>SUM(AC5:AC12)</f>
        <v>29</v>
      </c>
      <c r="AD13" s="5">
        <f>SUM(AD5:AD12)</f>
        <v>44</v>
      </c>
      <c r="AE13" s="5">
        <f>SUM(AE5:AE12)</f>
        <v>55</v>
      </c>
      <c r="AF13" s="5">
        <f>SUM(AF5:AF12)</f>
        <v>128</v>
      </c>
    </row>
    <row r="14" spans="1:32" ht="15">
      <c r="A14" s="373"/>
      <c r="B14" s="243"/>
      <c r="C14" s="237"/>
      <c r="D14" s="237"/>
      <c r="E14" s="237"/>
      <c r="F14" s="237"/>
      <c r="G14" s="238"/>
      <c r="H14" s="246"/>
      <c r="I14" s="237"/>
      <c r="J14" s="237"/>
      <c r="K14" s="237"/>
      <c r="L14" s="237"/>
      <c r="M14" s="238"/>
      <c r="N14" s="243"/>
      <c r="O14" s="237"/>
      <c r="P14" s="237"/>
      <c r="Q14" s="237"/>
      <c r="R14" s="305"/>
      <c r="S14" s="240"/>
      <c r="T14" s="243"/>
      <c r="U14" s="237"/>
      <c r="V14" s="237"/>
      <c r="W14" s="21"/>
      <c r="X14" s="21"/>
      <c r="Y14" s="37"/>
      <c r="AB14" s="6"/>
      <c r="AC14" s="6"/>
      <c r="AD14" s="6"/>
      <c r="AE14" s="6"/>
      <c r="AF14" s="6"/>
    </row>
    <row r="15" spans="1:32" ht="15">
      <c r="A15" s="373"/>
      <c r="B15" s="247"/>
      <c r="C15" s="237"/>
      <c r="D15" s="237"/>
      <c r="E15" s="237"/>
      <c r="F15" s="305"/>
      <c r="G15" s="240"/>
      <c r="H15" s="246"/>
      <c r="I15" s="305"/>
      <c r="J15" s="305"/>
      <c r="K15" s="305"/>
      <c r="L15" s="237"/>
      <c r="M15" s="238"/>
      <c r="N15" s="243"/>
      <c r="O15" s="237"/>
      <c r="P15" s="237"/>
      <c r="Q15" s="237"/>
      <c r="R15" s="305"/>
      <c r="S15" s="240"/>
      <c r="T15" s="258" t="s">
        <v>99</v>
      </c>
      <c r="U15" s="305" t="s">
        <v>99</v>
      </c>
      <c r="V15" s="305"/>
      <c r="W15" s="28"/>
      <c r="X15" s="28" t="s">
        <v>99</v>
      </c>
      <c r="Y15" s="41" t="s">
        <v>99</v>
      </c>
      <c r="AB15" s="5"/>
      <c r="AC15" s="5"/>
      <c r="AD15" s="5"/>
      <c r="AE15" s="5"/>
      <c r="AF15" s="5"/>
    </row>
    <row r="16" spans="1:32" ht="15">
      <c r="A16" s="373"/>
      <c r="B16" s="248"/>
      <c r="C16" s="249"/>
      <c r="D16" s="249"/>
      <c r="E16" s="249"/>
      <c r="F16" s="249"/>
      <c r="G16" s="250"/>
      <c r="H16" s="246"/>
      <c r="I16" s="305"/>
      <c r="J16" s="305"/>
      <c r="K16" s="305"/>
      <c r="L16" s="237"/>
      <c r="M16" s="238"/>
      <c r="N16" s="251"/>
      <c r="O16" s="252"/>
      <c r="P16" s="252"/>
      <c r="Q16" s="252"/>
      <c r="R16" s="249"/>
      <c r="S16" s="250"/>
      <c r="T16" s="318"/>
      <c r="U16" s="249"/>
      <c r="V16" s="249"/>
      <c r="W16" s="48"/>
      <c r="X16" s="48"/>
      <c r="Y16" s="49"/>
      <c r="AB16" s="5" t="s">
        <v>100</v>
      </c>
      <c r="AD16" s="5"/>
      <c r="AE16" s="5"/>
      <c r="AF16" s="5"/>
    </row>
    <row r="17" spans="1:32" ht="15.75" thickBot="1">
      <c r="A17" s="374"/>
      <c r="B17" s="400" t="s">
        <v>13</v>
      </c>
      <c r="C17" s="384"/>
      <c r="D17" s="306">
        <f>SUM(D5:D16)</f>
        <v>13</v>
      </c>
      <c r="E17" s="306">
        <f>SUM(E5:E16)</f>
        <v>14</v>
      </c>
      <c r="F17" s="306">
        <f>SUM(F5:F16)</f>
        <v>14</v>
      </c>
      <c r="G17" s="254">
        <f>SUM(G5:G16)</f>
        <v>15</v>
      </c>
      <c r="H17" s="383" t="s">
        <v>13</v>
      </c>
      <c r="I17" s="384"/>
      <c r="J17" s="306">
        <f>SUM(J5:J16)</f>
        <v>11</v>
      </c>
      <c r="K17" s="306">
        <f>SUM(K5:K16)</f>
        <v>12</v>
      </c>
      <c r="L17" s="306">
        <f>SUM(L5:L16)</f>
        <v>6</v>
      </c>
      <c r="M17" s="254">
        <f>SUM(M5:M16)</f>
        <v>7</v>
      </c>
      <c r="N17" s="400" t="s">
        <v>13</v>
      </c>
      <c r="O17" s="384"/>
      <c r="P17" s="306">
        <f>SUM(P5:P16)</f>
        <v>5</v>
      </c>
      <c r="Q17" s="306">
        <f>SUM(Q5:Q16)</f>
        <v>5</v>
      </c>
      <c r="R17" s="306">
        <f>SUM(R5:R16)</f>
        <v>4</v>
      </c>
      <c r="S17" s="254">
        <f>SUM(S5:S16)</f>
        <v>4</v>
      </c>
      <c r="T17" s="383" t="s">
        <v>13</v>
      </c>
      <c r="U17" s="384"/>
      <c r="V17" s="306">
        <f>SUM(V5:V16)</f>
        <v>10</v>
      </c>
      <c r="W17" s="116">
        <f>SUM(W5:W16)</f>
        <v>40</v>
      </c>
      <c r="X17" s="116">
        <f>SUM(X5:X16)</f>
        <v>10</v>
      </c>
      <c r="Y17" s="117">
        <f>SUM(Y5:Y16)</f>
        <v>40</v>
      </c>
      <c r="AB17" s="6" t="s">
        <v>72</v>
      </c>
      <c r="AC17" s="5" t="s">
        <v>73</v>
      </c>
      <c r="AD17" s="5" t="s">
        <v>74</v>
      </c>
      <c r="AE17" s="5" t="s">
        <v>75</v>
      </c>
      <c r="AF17" s="6"/>
    </row>
    <row r="18" spans="1:32" ht="15.75" thickTop="1">
      <c r="A18" s="372" t="s">
        <v>101</v>
      </c>
      <c r="B18" s="308" t="s">
        <v>102</v>
      </c>
      <c r="C18" s="255">
        <v>3</v>
      </c>
      <c r="D18" s="255">
        <v>2</v>
      </c>
      <c r="E18" s="255">
        <v>2</v>
      </c>
      <c r="F18" s="255">
        <v>2</v>
      </c>
      <c r="G18" s="256">
        <v>2</v>
      </c>
      <c r="H18" s="257" t="s">
        <v>103</v>
      </c>
      <c r="I18" s="305">
        <v>6</v>
      </c>
      <c r="J18" s="305">
        <v>1</v>
      </c>
      <c r="K18" s="305">
        <v>1</v>
      </c>
      <c r="L18" s="305">
        <v>1</v>
      </c>
      <c r="M18" s="240">
        <v>1</v>
      </c>
      <c r="N18" s="245" t="s">
        <v>104</v>
      </c>
      <c r="O18" s="237">
        <v>3</v>
      </c>
      <c r="P18" s="237">
        <v>2</v>
      </c>
      <c r="Q18" s="237">
        <v>2</v>
      </c>
      <c r="R18" s="237"/>
      <c r="S18" s="234"/>
      <c r="T18" s="319" t="s">
        <v>389</v>
      </c>
      <c r="U18" s="233">
        <v>3</v>
      </c>
      <c r="V18" s="233">
        <v>2</v>
      </c>
      <c r="W18" s="34">
        <v>2</v>
      </c>
      <c r="X18" s="34">
        <v>2</v>
      </c>
      <c r="Y18" s="88">
        <v>2</v>
      </c>
      <c r="AA18" s="55">
        <f>X17+V17+R17+P17+L17+J17+F17+D17</f>
        <v>73</v>
      </c>
      <c r="AB18" s="64" t="s">
        <v>78</v>
      </c>
      <c r="AC18" s="7">
        <f>SUMIF($C$5:$C$16,"=1",$E$5:$E$16)</f>
        <v>7</v>
      </c>
      <c r="AD18" s="7">
        <f>SUMIF($C$5:$C$16,"=2",$E$5:$E$16)</f>
        <v>6</v>
      </c>
      <c r="AE18" s="13">
        <f>E35</f>
        <v>6</v>
      </c>
      <c r="AF18" s="6">
        <f>AC18+AD18+AE18</f>
        <v>19</v>
      </c>
    </row>
    <row r="19" spans="1:32" ht="15">
      <c r="A19" s="373"/>
      <c r="B19" s="258" t="s">
        <v>105</v>
      </c>
      <c r="C19" s="305">
        <v>3</v>
      </c>
      <c r="D19" s="305">
        <v>2</v>
      </c>
      <c r="E19" s="307">
        <v>2</v>
      </c>
      <c r="F19" s="305"/>
      <c r="G19" s="240"/>
      <c r="H19" s="243" t="s">
        <v>106</v>
      </c>
      <c r="I19" s="237">
        <v>3</v>
      </c>
      <c r="J19" s="237"/>
      <c r="K19" s="237"/>
      <c r="L19" s="305">
        <v>2</v>
      </c>
      <c r="M19" s="240">
        <v>2</v>
      </c>
      <c r="N19" s="245" t="s">
        <v>107</v>
      </c>
      <c r="O19" s="305">
        <v>3</v>
      </c>
      <c r="P19" s="305">
        <v>2</v>
      </c>
      <c r="Q19" s="305">
        <v>2</v>
      </c>
      <c r="R19" s="305"/>
      <c r="S19" s="259"/>
      <c r="T19" s="258" t="s">
        <v>108</v>
      </c>
      <c r="U19" s="305">
        <v>3</v>
      </c>
      <c r="V19" s="305">
        <v>2</v>
      </c>
      <c r="W19" s="28">
        <v>2</v>
      </c>
      <c r="X19" s="28"/>
      <c r="Y19" s="41"/>
      <c r="AB19" s="65" t="s">
        <v>82</v>
      </c>
      <c r="AC19" s="9">
        <f>SUMIF($C$5:$C$16,"=1",$G$5:$G$16)</f>
        <v>7</v>
      </c>
      <c r="AD19" s="9">
        <f>SUMIF($C$5:$C$16,"=2",$G$5:$G$16)</f>
        <v>7</v>
      </c>
      <c r="AE19" s="14">
        <f>G35</f>
        <v>4</v>
      </c>
      <c r="AF19" s="6">
        <f aca="true" t="shared" si="1" ref="AF19:AF25">AC19+AD19+AE19</f>
        <v>18</v>
      </c>
    </row>
    <row r="20" spans="1:32" ht="15">
      <c r="A20" s="373"/>
      <c r="B20" s="260" t="s">
        <v>109</v>
      </c>
      <c r="C20" s="305">
        <v>3</v>
      </c>
      <c r="D20" s="305">
        <v>2</v>
      </c>
      <c r="E20" s="305">
        <v>2</v>
      </c>
      <c r="F20" s="305"/>
      <c r="G20" s="240"/>
      <c r="H20" s="261" t="s">
        <v>110</v>
      </c>
      <c r="I20" s="237">
        <v>3</v>
      </c>
      <c r="J20" s="237">
        <v>2</v>
      </c>
      <c r="K20" s="237">
        <v>2</v>
      </c>
      <c r="L20" s="237">
        <v>2</v>
      </c>
      <c r="M20" s="238">
        <v>2</v>
      </c>
      <c r="N20" s="236" t="s">
        <v>111</v>
      </c>
      <c r="O20" s="237">
        <v>3</v>
      </c>
      <c r="P20" s="237">
        <v>2</v>
      </c>
      <c r="Q20" s="237">
        <v>2</v>
      </c>
      <c r="R20" s="237"/>
      <c r="S20" s="238"/>
      <c r="T20" s="236" t="s">
        <v>390</v>
      </c>
      <c r="U20" s="237">
        <v>3</v>
      </c>
      <c r="V20" s="237">
        <v>2</v>
      </c>
      <c r="W20" s="21">
        <v>2</v>
      </c>
      <c r="X20" s="21"/>
      <c r="Y20" s="37"/>
      <c r="AB20" s="65" t="s">
        <v>84</v>
      </c>
      <c r="AC20" s="9">
        <f>SUMIF($I$5:$I$16,"=1",$K$5:$K$16)</f>
        <v>6</v>
      </c>
      <c r="AD20" s="9">
        <f>SUMIF($I$5:$I$16,"=2",$K$5:$K$16)</f>
        <v>5</v>
      </c>
      <c r="AE20" s="10">
        <f>K35</f>
        <v>7</v>
      </c>
      <c r="AF20" s="6">
        <f t="shared" si="1"/>
        <v>18</v>
      </c>
    </row>
    <row r="21" spans="1:32" ht="15">
      <c r="A21" s="373"/>
      <c r="B21" s="247" t="s">
        <v>112</v>
      </c>
      <c r="C21" s="237">
        <v>3</v>
      </c>
      <c r="D21" s="237"/>
      <c r="E21" s="237"/>
      <c r="F21" s="305">
        <v>2</v>
      </c>
      <c r="G21" s="240">
        <v>2</v>
      </c>
      <c r="H21" s="243" t="s">
        <v>113</v>
      </c>
      <c r="I21" s="237">
        <v>3</v>
      </c>
      <c r="J21" s="237">
        <v>2</v>
      </c>
      <c r="K21" s="237">
        <v>2</v>
      </c>
      <c r="L21" s="237"/>
      <c r="M21" s="238"/>
      <c r="N21" s="236" t="s">
        <v>114</v>
      </c>
      <c r="O21" s="237">
        <v>3</v>
      </c>
      <c r="P21" s="237">
        <v>2</v>
      </c>
      <c r="Q21" s="237">
        <v>2</v>
      </c>
      <c r="R21" s="237"/>
      <c r="S21" s="238"/>
      <c r="T21" s="243" t="s">
        <v>115</v>
      </c>
      <c r="U21" s="237">
        <v>3</v>
      </c>
      <c r="V21" s="237">
        <v>2</v>
      </c>
      <c r="W21" s="21">
        <v>2</v>
      </c>
      <c r="X21" s="21"/>
      <c r="Y21" s="37"/>
      <c r="AB21" s="65" t="s">
        <v>87</v>
      </c>
      <c r="AC21" s="9">
        <f>SUMIF($I$5:$I$16,"=1",$M$5:$M$16)</f>
        <v>6</v>
      </c>
      <c r="AD21" s="9">
        <f>SUMIF($I$5:$I$16,"=2",$M$5:$M$16)</f>
        <v>0</v>
      </c>
      <c r="AE21" s="10">
        <f>M35</f>
        <v>11</v>
      </c>
      <c r="AF21" s="6">
        <f t="shared" si="1"/>
        <v>17</v>
      </c>
    </row>
    <row r="22" spans="1:32" ht="15">
      <c r="A22" s="373"/>
      <c r="B22" s="258" t="s">
        <v>116</v>
      </c>
      <c r="C22" s="237">
        <v>6</v>
      </c>
      <c r="D22" s="237">
        <v>2</v>
      </c>
      <c r="E22" s="237">
        <v>2</v>
      </c>
      <c r="F22" s="237"/>
      <c r="G22" s="238"/>
      <c r="H22" s="243" t="s">
        <v>117</v>
      </c>
      <c r="I22" s="237">
        <v>3</v>
      </c>
      <c r="J22" s="237">
        <v>2</v>
      </c>
      <c r="K22" s="237">
        <v>2</v>
      </c>
      <c r="L22" s="237"/>
      <c r="M22" s="238"/>
      <c r="N22" s="236" t="s">
        <v>118</v>
      </c>
      <c r="O22" s="237">
        <v>3</v>
      </c>
      <c r="P22" s="237">
        <v>2</v>
      </c>
      <c r="Q22" s="237">
        <v>2</v>
      </c>
      <c r="R22" s="237"/>
      <c r="S22" s="238"/>
      <c r="T22" s="243" t="s">
        <v>123</v>
      </c>
      <c r="U22" s="237">
        <v>3</v>
      </c>
      <c r="V22" s="237"/>
      <c r="W22" s="21"/>
      <c r="X22" s="21">
        <v>2</v>
      </c>
      <c r="Y22" s="37">
        <v>2</v>
      </c>
      <c r="AB22" s="65" t="s">
        <v>90</v>
      </c>
      <c r="AC22" s="9">
        <f>SUMIF($O$5:$O$16,"=1",$Q$5:$Q$16)</f>
        <v>2</v>
      </c>
      <c r="AD22" s="9">
        <f>SUMIF($O$5:$O$16,"=2",$Q$5:$Q$16)</f>
        <v>3</v>
      </c>
      <c r="AE22" s="10">
        <f>Q35</f>
        <v>12</v>
      </c>
      <c r="AF22" s="6">
        <f t="shared" si="1"/>
        <v>17</v>
      </c>
    </row>
    <row r="23" spans="1:32" ht="15">
      <c r="A23" s="373"/>
      <c r="B23" s="258" t="s">
        <v>120</v>
      </c>
      <c r="C23" s="305">
        <v>3</v>
      </c>
      <c r="D23" s="305">
        <v>2</v>
      </c>
      <c r="E23" s="305">
        <v>2</v>
      </c>
      <c r="F23" s="237"/>
      <c r="G23" s="238"/>
      <c r="H23" s="243" t="s">
        <v>121</v>
      </c>
      <c r="I23" s="237">
        <v>3</v>
      </c>
      <c r="J23" s="237"/>
      <c r="K23" s="237"/>
      <c r="L23" s="237">
        <v>2</v>
      </c>
      <c r="M23" s="238">
        <v>2</v>
      </c>
      <c r="N23" s="236" t="s">
        <v>122</v>
      </c>
      <c r="O23" s="237">
        <v>3</v>
      </c>
      <c r="P23" s="237">
        <v>2</v>
      </c>
      <c r="Q23" s="237">
        <v>2</v>
      </c>
      <c r="R23" s="237"/>
      <c r="S23" s="238"/>
      <c r="T23" s="243" t="s">
        <v>127</v>
      </c>
      <c r="U23" s="237">
        <v>3</v>
      </c>
      <c r="V23" s="237"/>
      <c r="W23" s="21"/>
      <c r="X23" s="21">
        <v>2</v>
      </c>
      <c r="Y23" s="37">
        <v>2</v>
      </c>
      <c r="AB23" s="65" t="s">
        <v>92</v>
      </c>
      <c r="AC23" s="9">
        <f>SUMIF($O$5:$O$16,"=1",$S$5:$S$16)</f>
        <v>1</v>
      </c>
      <c r="AD23" s="9">
        <f>SUMIF($O$5:$O$16,"=2",$S$5:$S$16)</f>
        <v>3</v>
      </c>
      <c r="AE23" s="10">
        <f>S35</f>
        <v>11</v>
      </c>
      <c r="AF23" s="6">
        <f t="shared" si="1"/>
        <v>15</v>
      </c>
    </row>
    <row r="24" spans="1:32" ht="15">
      <c r="A24" s="373"/>
      <c r="B24" s="236" t="s">
        <v>124</v>
      </c>
      <c r="C24" s="237">
        <v>3</v>
      </c>
      <c r="D24" s="237">
        <v>2</v>
      </c>
      <c r="E24" s="237">
        <v>2</v>
      </c>
      <c r="F24" s="237"/>
      <c r="G24" s="238"/>
      <c r="H24" s="243" t="s">
        <v>125</v>
      </c>
      <c r="I24" s="237">
        <v>3</v>
      </c>
      <c r="J24" s="237"/>
      <c r="K24" s="237"/>
      <c r="L24" s="237">
        <v>2</v>
      </c>
      <c r="M24" s="238">
        <v>2</v>
      </c>
      <c r="N24" s="236" t="s">
        <v>126</v>
      </c>
      <c r="O24" s="237">
        <v>3</v>
      </c>
      <c r="P24" s="237"/>
      <c r="Q24" s="237"/>
      <c r="R24" s="237">
        <v>3</v>
      </c>
      <c r="S24" s="238">
        <v>3</v>
      </c>
      <c r="T24" s="236" t="s">
        <v>382</v>
      </c>
      <c r="U24" s="237">
        <v>3</v>
      </c>
      <c r="V24" s="237">
        <v>2</v>
      </c>
      <c r="W24" s="21">
        <v>2</v>
      </c>
      <c r="X24" s="21"/>
      <c r="Y24" s="37"/>
      <c r="AB24" s="65" t="s">
        <v>93</v>
      </c>
      <c r="AC24" s="9">
        <f>SUMIF($U$5:$U$16,"=1",$W$5:$W$16)</f>
        <v>0</v>
      </c>
      <c r="AD24" s="9">
        <f>SUMIF($U$5:$U$16,"=2",$W$5:$W$16)</f>
        <v>40</v>
      </c>
      <c r="AE24" s="10">
        <f>W35</f>
        <v>2</v>
      </c>
      <c r="AF24" s="6">
        <f t="shared" si="1"/>
        <v>42</v>
      </c>
    </row>
    <row r="25" spans="1:32" ht="15.75" thickBot="1">
      <c r="A25" s="373"/>
      <c r="B25" s="262" t="s">
        <v>128</v>
      </c>
      <c r="C25" s="305">
        <v>3</v>
      </c>
      <c r="D25" s="235"/>
      <c r="E25" s="235"/>
      <c r="F25" s="305">
        <v>2</v>
      </c>
      <c r="G25" s="240">
        <v>2</v>
      </c>
      <c r="H25" s="243" t="s">
        <v>129</v>
      </c>
      <c r="I25" s="237">
        <v>3</v>
      </c>
      <c r="J25" s="237"/>
      <c r="K25" s="237"/>
      <c r="L25" s="237">
        <v>2</v>
      </c>
      <c r="M25" s="238">
        <v>2</v>
      </c>
      <c r="N25" s="236" t="s">
        <v>130</v>
      </c>
      <c r="O25" s="237">
        <v>3</v>
      </c>
      <c r="P25" s="237"/>
      <c r="Q25" s="237"/>
      <c r="R25" s="237">
        <v>2</v>
      </c>
      <c r="S25" s="238">
        <v>2</v>
      </c>
      <c r="T25" s="243"/>
      <c r="U25" s="237"/>
      <c r="V25" s="237"/>
      <c r="W25" s="21"/>
      <c r="X25" s="21"/>
      <c r="Y25" s="37"/>
      <c r="AB25" s="66" t="s">
        <v>96</v>
      </c>
      <c r="AC25" s="11">
        <f>SUMIF($U$5:$U$16,"=1",$Y$5:$Y$16)</f>
        <v>0</v>
      </c>
      <c r="AD25" s="11">
        <f>SUMIF($U$5:$U$16,"=2",$Y$5:$Y$16)</f>
        <v>40</v>
      </c>
      <c r="AE25" s="12">
        <f>Y35</f>
        <v>2</v>
      </c>
      <c r="AF25" s="6">
        <f t="shared" si="1"/>
        <v>42</v>
      </c>
    </row>
    <row r="26" spans="1:32" ht="15.75" thickTop="1">
      <c r="A26" s="373"/>
      <c r="B26" s="263" t="s">
        <v>131</v>
      </c>
      <c r="C26" s="237">
        <v>3</v>
      </c>
      <c r="D26" s="237"/>
      <c r="E26" s="237"/>
      <c r="F26" s="305">
        <v>2</v>
      </c>
      <c r="G26" s="240">
        <v>2</v>
      </c>
      <c r="H26" s="243" t="s">
        <v>132</v>
      </c>
      <c r="I26" s="237">
        <v>3</v>
      </c>
      <c r="J26" s="237">
        <v>2</v>
      </c>
      <c r="K26" s="237">
        <v>2</v>
      </c>
      <c r="L26" s="237"/>
      <c r="M26" s="238"/>
      <c r="N26" s="236" t="s">
        <v>133</v>
      </c>
      <c r="O26" s="237">
        <v>3</v>
      </c>
      <c r="P26" s="237"/>
      <c r="Q26" s="237"/>
      <c r="R26" s="237">
        <v>2</v>
      </c>
      <c r="S26" s="238">
        <v>2</v>
      </c>
      <c r="T26" s="243"/>
      <c r="U26" s="237"/>
      <c r="V26" s="237"/>
      <c r="W26" s="21"/>
      <c r="X26" s="21"/>
      <c r="Y26" s="37"/>
      <c r="AB26" s="5" t="s">
        <v>98</v>
      </c>
      <c r="AC26" s="5">
        <f>SUM(AC18:AC25)</f>
        <v>29</v>
      </c>
      <c r="AD26" s="5">
        <f>SUM(AD18:AD25)</f>
        <v>104</v>
      </c>
      <c r="AE26" s="78">
        <f>SUM(AE18:AE25)</f>
        <v>55</v>
      </c>
      <c r="AF26" s="5">
        <f>SUM(AF18:AF25)</f>
        <v>188</v>
      </c>
    </row>
    <row r="27" spans="1:25" ht="15">
      <c r="A27" s="373"/>
      <c r="B27" s="263"/>
      <c r="C27" s="237"/>
      <c r="D27" s="237"/>
      <c r="E27" s="237"/>
      <c r="F27" s="305"/>
      <c r="G27" s="240"/>
      <c r="H27" s="243" t="s">
        <v>134</v>
      </c>
      <c r="I27" s="237">
        <v>3</v>
      </c>
      <c r="J27" s="237">
        <v>2</v>
      </c>
      <c r="K27" s="237">
        <v>2</v>
      </c>
      <c r="L27" s="305"/>
      <c r="M27" s="240"/>
      <c r="N27" s="243" t="s">
        <v>138</v>
      </c>
      <c r="O27" s="237">
        <v>3</v>
      </c>
      <c r="P27" s="237"/>
      <c r="Q27" s="237"/>
      <c r="R27" s="237">
        <v>2</v>
      </c>
      <c r="S27" s="238">
        <v>2</v>
      </c>
      <c r="T27" s="243"/>
      <c r="U27" s="237"/>
      <c r="V27" s="237"/>
      <c r="W27" s="21"/>
      <c r="X27" s="21"/>
      <c r="Y27" s="37"/>
    </row>
    <row r="28" spans="1:25" ht="15">
      <c r="A28" s="373"/>
      <c r="B28" s="263"/>
      <c r="C28" s="237"/>
      <c r="D28" s="237"/>
      <c r="E28" s="237"/>
      <c r="F28" s="305"/>
      <c r="G28" s="240"/>
      <c r="H28" s="243" t="s">
        <v>136</v>
      </c>
      <c r="I28" s="237">
        <v>3</v>
      </c>
      <c r="J28" s="237"/>
      <c r="K28" s="237"/>
      <c r="L28" s="237">
        <v>2</v>
      </c>
      <c r="M28" s="238">
        <v>2</v>
      </c>
      <c r="N28" s="236" t="s">
        <v>137</v>
      </c>
      <c r="O28" s="237">
        <v>3</v>
      </c>
      <c r="P28" s="237"/>
      <c r="Q28" s="237"/>
      <c r="R28" s="237">
        <v>2</v>
      </c>
      <c r="S28" s="238">
        <v>2</v>
      </c>
      <c r="T28" s="243"/>
      <c r="U28" s="237"/>
      <c r="V28" s="237"/>
      <c r="W28" s="21"/>
      <c r="X28" s="114"/>
      <c r="Y28" s="37"/>
    </row>
    <row r="29" spans="1:30" ht="16.5">
      <c r="A29" s="373"/>
      <c r="B29" s="258"/>
      <c r="C29" s="305"/>
      <c r="D29" s="264"/>
      <c r="E29" s="264"/>
      <c r="F29" s="305"/>
      <c r="G29" s="240"/>
      <c r="H29" s="236" t="s">
        <v>135</v>
      </c>
      <c r="I29" s="237">
        <v>3</v>
      </c>
      <c r="J29" s="237"/>
      <c r="K29" s="237"/>
      <c r="L29" s="237">
        <v>2</v>
      </c>
      <c r="M29" s="238">
        <v>2</v>
      </c>
      <c r="N29" s="243" t="s">
        <v>139</v>
      </c>
      <c r="O29" s="237">
        <v>3</v>
      </c>
      <c r="P29" s="237">
        <v>2</v>
      </c>
      <c r="Q29" s="237">
        <v>2</v>
      </c>
      <c r="R29" s="237"/>
      <c r="S29" s="238"/>
      <c r="T29" s="246"/>
      <c r="U29" s="237"/>
      <c r="V29" s="237"/>
      <c r="W29" s="21"/>
      <c r="X29" s="114"/>
      <c r="Y29" s="37"/>
      <c r="AB29" s="76" t="s">
        <v>140</v>
      </c>
      <c r="AC29" s="55" t="s">
        <v>141</v>
      </c>
      <c r="AD29" s="55">
        <f>AD13+AC13</f>
        <v>73</v>
      </c>
    </row>
    <row r="30" spans="1:28" ht="15">
      <c r="A30" s="373"/>
      <c r="B30" s="262"/>
      <c r="C30" s="235"/>
      <c r="D30" s="235"/>
      <c r="E30" s="235"/>
      <c r="F30" s="237"/>
      <c r="G30" s="238"/>
      <c r="H30" s="236"/>
      <c r="I30" s="237"/>
      <c r="J30" s="237"/>
      <c r="K30" s="237"/>
      <c r="L30" s="237"/>
      <c r="M30" s="238"/>
      <c r="N30" s="243" t="s">
        <v>142</v>
      </c>
      <c r="O30" s="237">
        <v>3</v>
      </c>
      <c r="P30" s="237">
        <v>2</v>
      </c>
      <c r="Q30" s="237">
        <v>2</v>
      </c>
      <c r="R30" s="305"/>
      <c r="S30" s="240"/>
      <c r="T30" s="320"/>
      <c r="U30" s="237"/>
      <c r="V30" s="237"/>
      <c r="W30" s="1"/>
      <c r="X30" s="1"/>
      <c r="Y30" s="4"/>
      <c r="AB30" s="76"/>
    </row>
    <row r="31" spans="1:30" ht="16.5">
      <c r="A31" s="373"/>
      <c r="B31" s="243"/>
      <c r="C31" s="237"/>
      <c r="D31" s="237"/>
      <c r="E31" s="237"/>
      <c r="F31" s="305"/>
      <c r="G31" s="240"/>
      <c r="H31" s="243"/>
      <c r="I31" s="237"/>
      <c r="J31" s="237"/>
      <c r="K31" s="237"/>
      <c r="L31" s="237"/>
      <c r="M31" s="238"/>
      <c r="N31" s="243" t="s">
        <v>143</v>
      </c>
      <c r="O31" s="237">
        <v>3</v>
      </c>
      <c r="P31" s="237"/>
      <c r="Q31" s="237"/>
      <c r="R31" s="237">
        <v>2</v>
      </c>
      <c r="S31" s="238">
        <v>2</v>
      </c>
      <c r="T31" s="257"/>
      <c r="U31" s="237"/>
      <c r="V31" s="237"/>
      <c r="W31" s="1"/>
      <c r="X31" s="1"/>
      <c r="Y31" s="4"/>
      <c r="AC31" s="55" t="s">
        <v>144</v>
      </c>
      <c r="AD31" s="55">
        <f>AC26+AD26</f>
        <v>133</v>
      </c>
    </row>
    <row r="32" spans="1:30" ht="16.5">
      <c r="A32" s="373"/>
      <c r="B32" s="243"/>
      <c r="C32" s="237"/>
      <c r="D32" s="237"/>
      <c r="E32" s="237"/>
      <c r="F32" s="305"/>
      <c r="G32" s="240"/>
      <c r="H32" s="265"/>
      <c r="I32" s="237"/>
      <c r="J32" s="237"/>
      <c r="K32" s="237"/>
      <c r="L32" s="237"/>
      <c r="M32" s="238"/>
      <c r="N32" s="236" t="s">
        <v>376</v>
      </c>
      <c r="O32" s="237">
        <v>3</v>
      </c>
      <c r="P32" s="237"/>
      <c r="Q32" s="237"/>
      <c r="R32" s="237">
        <v>2</v>
      </c>
      <c r="S32" s="238">
        <v>2</v>
      </c>
      <c r="T32" s="257"/>
      <c r="U32" s="237"/>
      <c r="V32" s="237"/>
      <c r="W32" s="1"/>
      <c r="X32" s="1"/>
      <c r="Y32" s="4"/>
      <c r="AB32" s="76" t="s">
        <v>146</v>
      </c>
      <c r="AC32" s="55" t="s">
        <v>141</v>
      </c>
      <c r="AD32" s="55">
        <f>AE13</f>
        <v>55</v>
      </c>
    </row>
    <row r="33" spans="1:30" ht="16.5">
      <c r="A33" s="373"/>
      <c r="B33" s="258"/>
      <c r="C33" s="305"/>
      <c r="D33" s="305"/>
      <c r="E33" s="305"/>
      <c r="F33" s="237"/>
      <c r="G33" s="238"/>
      <c r="H33" s="261"/>
      <c r="I33" s="237"/>
      <c r="J33" s="237"/>
      <c r="K33" s="237"/>
      <c r="L33" s="237"/>
      <c r="M33" s="238"/>
      <c r="N33" s="243" t="s">
        <v>145</v>
      </c>
      <c r="O33" s="237">
        <v>3</v>
      </c>
      <c r="P33" s="237"/>
      <c r="Q33" s="237"/>
      <c r="R33" s="305">
        <v>2</v>
      </c>
      <c r="S33" s="240">
        <v>2</v>
      </c>
      <c r="T33" s="321"/>
      <c r="U33" s="305"/>
      <c r="V33" s="305"/>
      <c r="W33" s="15"/>
      <c r="X33" s="15"/>
      <c r="Y33" s="16"/>
      <c r="AA33" s="55">
        <f>D35+F35+J35+L35+P35+R35+V35+X35</f>
        <v>55</v>
      </c>
      <c r="AC33" s="55" t="s">
        <v>144</v>
      </c>
      <c r="AD33" s="55">
        <f>AE26</f>
        <v>55</v>
      </c>
    </row>
    <row r="34" spans="1:27" ht="15">
      <c r="A34" s="373"/>
      <c r="B34" s="258"/>
      <c r="C34" s="266"/>
      <c r="D34" s="266"/>
      <c r="E34" s="266"/>
      <c r="F34" s="266"/>
      <c r="G34" s="267"/>
      <c r="H34" s="243"/>
      <c r="I34" s="237"/>
      <c r="J34" s="237"/>
      <c r="K34" s="237"/>
      <c r="L34" s="237"/>
      <c r="M34" s="238"/>
      <c r="N34" s="247" t="s">
        <v>346</v>
      </c>
      <c r="O34" s="305">
        <v>3</v>
      </c>
      <c r="P34" s="305"/>
      <c r="Q34" s="305"/>
      <c r="R34" s="305">
        <v>2</v>
      </c>
      <c r="S34" s="240">
        <v>2</v>
      </c>
      <c r="T34" s="321"/>
      <c r="U34" s="305"/>
      <c r="V34" s="305"/>
      <c r="W34" s="15"/>
      <c r="X34" s="15"/>
      <c r="Y34" s="16"/>
      <c r="AA34" s="55">
        <f>AA18+AA33</f>
        <v>128</v>
      </c>
    </row>
    <row r="35" spans="1:25" ht="15.75" thickBot="1">
      <c r="A35" s="373"/>
      <c r="B35" s="396" t="s">
        <v>41</v>
      </c>
      <c r="C35" s="397"/>
      <c r="D35" s="305">
        <v>6</v>
      </c>
      <c r="E35" s="305">
        <v>6</v>
      </c>
      <c r="F35" s="305">
        <v>4</v>
      </c>
      <c r="G35" s="240">
        <v>4</v>
      </c>
      <c r="H35" s="377" t="s">
        <v>41</v>
      </c>
      <c r="I35" s="378"/>
      <c r="J35" s="305">
        <v>7</v>
      </c>
      <c r="K35" s="305">
        <v>7</v>
      </c>
      <c r="L35" s="305">
        <v>11</v>
      </c>
      <c r="M35" s="240">
        <v>11</v>
      </c>
      <c r="N35" s="377" t="s">
        <v>41</v>
      </c>
      <c r="O35" s="378"/>
      <c r="P35" s="305">
        <v>12</v>
      </c>
      <c r="Q35" s="305">
        <v>12</v>
      </c>
      <c r="R35" s="305">
        <v>11</v>
      </c>
      <c r="S35" s="259">
        <v>11</v>
      </c>
      <c r="T35" s="377" t="s">
        <v>41</v>
      </c>
      <c r="U35" s="378"/>
      <c r="V35" s="305">
        <v>2</v>
      </c>
      <c r="W35" s="2">
        <v>2</v>
      </c>
      <c r="X35" s="2">
        <v>2</v>
      </c>
      <c r="Y35" s="3">
        <v>2</v>
      </c>
    </row>
    <row r="36" spans="1:27" ht="15.75" thickBot="1">
      <c r="A36" s="398"/>
      <c r="B36" s="383" t="s">
        <v>42</v>
      </c>
      <c r="C36" s="384"/>
      <c r="D36" s="306">
        <f>D17+D35</f>
        <v>19</v>
      </c>
      <c r="E36" s="306">
        <f>E17+E35</f>
        <v>20</v>
      </c>
      <c r="F36" s="306">
        <f>F17+F35</f>
        <v>18</v>
      </c>
      <c r="G36" s="254">
        <f>G17+G35</f>
        <v>19</v>
      </c>
      <c r="H36" s="377" t="s">
        <v>42</v>
      </c>
      <c r="I36" s="378"/>
      <c r="J36" s="305">
        <f>J17+J35</f>
        <v>18</v>
      </c>
      <c r="K36" s="305">
        <f>K17+K35</f>
        <v>19</v>
      </c>
      <c r="L36" s="305">
        <f>L17+L35</f>
        <v>17</v>
      </c>
      <c r="M36" s="240">
        <f>M17+M35</f>
        <v>18</v>
      </c>
      <c r="N36" s="377" t="s">
        <v>42</v>
      </c>
      <c r="O36" s="378"/>
      <c r="P36" s="305">
        <f>P17+P35</f>
        <v>17</v>
      </c>
      <c r="Q36" s="305">
        <f>Q17+Q35</f>
        <v>17</v>
      </c>
      <c r="R36" s="305">
        <f>R17+R35</f>
        <v>15</v>
      </c>
      <c r="S36" s="259">
        <f>S17+S35</f>
        <v>15</v>
      </c>
      <c r="T36" s="401" t="s">
        <v>42</v>
      </c>
      <c r="U36" s="383"/>
      <c r="V36" s="306">
        <f>V17+V35</f>
        <v>12</v>
      </c>
      <c r="W36" s="50">
        <f>W17+W35</f>
        <v>42</v>
      </c>
      <c r="X36" s="50">
        <f>X17+X35</f>
        <v>12</v>
      </c>
      <c r="Y36" s="51">
        <f>Y17+Y35</f>
        <v>42</v>
      </c>
      <c r="AA36" s="72"/>
    </row>
    <row r="37" spans="1:25" ht="15">
      <c r="A37" s="399"/>
      <c r="B37" s="268" t="s">
        <v>147</v>
      </c>
      <c r="C37" s="393" t="s">
        <v>148</v>
      </c>
      <c r="D37" s="393"/>
      <c r="E37" s="393"/>
      <c r="F37" s="393"/>
      <c r="G37" s="393"/>
      <c r="H37" s="269" t="s">
        <v>149</v>
      </c>
      <c r="I37" s="379" t="s">
        <v>150</v>
      </c>
      <c r="J37" s="379"/>
      <c r="K37" s="379"/>
      <c r="L37" s="379"/>
      <c r="M37" s="379"/>
      <c r="N37" s="270" t="s">
        <v>151</v>
      </c>
      <c r="O37" s="393" t="s">
        <v>152</v>
      </c>
      <c r="P37" s="393"/>
      <c r="Q37" s="393"/>
      <c r="R37" s="393"/>
      <c r="S37" s="393"/>
      <c r="T37" s="70" t="s">
        <v>153</v>
      </c>
      <c r="U37" s="391" t="s">
        <v>154</v>
      </c>
      <c r="V37" s="391"/>
      <c r="W37" s="391"/>
      <c r="X37" s="391"/>
      <c r="Y37" s="392"/>
    </row>
    <row r="38" spans="1:35" ht="17.25" thickBot="1">
      <c r="A38" s="232"/>
      <c r="B38" s="271" t="s">
        <v>155</v>
      </c>
      <c r="C38" s="385" t="s">
        <v>364</v>
      </c>
      <c r="D38" s="386"/>
      <c r="E38" s="386"/>
      <c r="F38" s="386"/>
      <c r="G38" s="387"/>
      <c r="H38" s="272" t="s">
        <v>365</v>
      </c>
      <c r="I38" s="385" t="s">
        <v>366</v>
      </c>
      <c r="J38" s="386"/>
      <c r="K38" s="386"/>
      <c r="L38" s="386"/>
      <c r="M38" s="387"/>
      <c r="N38" s="273" t="s">
        <v>367</v>
      </c>
      <c r="O38" s="385" t="s">
        <v>368</v>
      </c>
      <c r="P38" s="386"/>
      <c r="Q38" s="386"/>
      <c r="R38" s="386"/>
      <c r="S38" s="387"/>
      <c r="T38" s="77" t="s">
        <v>369</v>
      </c>
      <c r="U38" s="388" t="s">
        <v>370</v>
      </c>
      <c r="V38" s="389"/>
      <c r="W38" s="389"/>
      <c r="X38" s="389"/>
      <c r="Y38" s="390"/>
      <c r="AA38" s="72">
        <f>X36+V36+R36+P36+L36+J36+F36+D36</f>
        <v>128</v>
      </c>
      <c r="AB38" s="72">
        <f>Y36+W36+S36+Q36+M36+K36+G36+E36</f>
        <v>192</v>
      </c>
      <c r="AC38" s="55" t="s">
        <v>156</v>
      </c>
      <c r="AH38" s="55"/>
      <c r="AI38" s="55"/>
    </row>
    <row r="39" spans="1:29" ht="15">
      <c r="A39" s="82" t="s">
        <v>377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3"/>
      <c r="Y39" s="71"/>
      <c r="AA39" s="72"/>
      <c r="AB39" s="72"/>
      <c r="AC39" s="55">
        <f>E36+G36+K36+M36+Q36+S36+W36+Y36</f>
        <v>192</v>
      </c>
    </row>
    <row r="40" spans="1:24" s="71" customFormat="1" ht="12.75" customHeight="1">
      <c r="A40" s="83" t="s">
        <v>157</v>
      </c>
      <c r="B40" s="83"/>
      <c r="C40" s="83"/>
      <c r="D40" s="83"/>
      <c r="E40" s="83" t="s">
        <v>378</v>
      </c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</row>
    <row r="41" spans="1:25" s="71" customFormat="1" ht="12.75" customHeight="1">
      <c r="A41" s="381" t="s">
        <v>403</v>
      </c>
      <c r="B41" s="382"/>
      <c r="C41" s="382"/>
      <c r="D41" s="382"/>
      <c r="E41" s="382"/>
      <c r="F41" s="382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  <c r="S41" s="382"/>
      <c r="T41" s="382"/>
      <c r="U41" s="382"/>
      <c r="V41" s="382"/>
      <c r="W41" s="382"/>
      <c r="X41" s="382"/>
      <c r="Y41" s="382"/>
    </row>
    <row r="42" spans="1:25" s="55" customFormat="1" ht="15">
      <c r="A42" s="394" t="s">
        <v>379</v>
      </c>
      <c r="B42" s="395"/>
      <c r="C42" s="395"/>
      <c r="D42" s="395"/>
      <c r="E42" s="395"/>
      <c r="F42" s="395"/>
      <c r="G42" s="395"/>
      <c r="H42" s="395"/>
      <c r="I42" s="395"/>
      <c r="J42" s="395"/>
      <c r="K42" s="395"/>
      <c r="L42" s="395"/>
      <c r="M42" s="395"/>
      <c r="N42" s="395"/>
      <c r="O42" s="395"/>
      <c r="P42" s="395"/>
      <c r="Q42" s="395"/>
      <c r="R42" s="395"/>
      <c r="S42" s="395"/>
      <c r="T42" s="395"/>
      <c r="U42" s="395"/>
      <c r="V42" s="395"/>
      <c r="W42" s="395"/>
      <c r="X42" s="395"/>
      <c r="Y42" s="395"/>
    </row>
    <row r="43" s="55" customFormat="1" ht="15">
      <c r="N43" s="76"/>
    </row>
    <row r="44" s="55" customFormat="1" ht="15">
      <c r="N44" s="76"/>
    </row>
    <row r="45" s="55" customFormat="1" ht="15">
      <c r="N45" s="76"/>
    </row>
    <row r="46" s="55" customFormat="1" ht="15">
      <c r="N46" s="76"/>
    </row>
    <row r="47" s="55" customFormat="1" ht="15">
      <c r="N47" s="76"/>
    </row>
    <row r="48" s="55" customFormat="1" ht="15">
      <c r="N48" s="76"/>
    </row>
    <row r="49" s="55" customFormat="1" ht="15">
      <c r="N49" s="76"/>
    </row>
    <row r="50" s="55" customFormat="1" ht="15">
      <c r="N50" s="76"/>
    </row>
    <row r="51" s="55" customFormat="1" ht="15">
      <c r="N51" s="76"/>
    </row>
    <row r="52" s="55" customFormat="1" ht="15">
      <c r="N52" s="76"/>
    </row>
    <row r="53" s="55" customFormat="1" ht="15">
      <c r="N53" s="76"/>
    </row>
    <row r="54" s="55" customFormat="1" ht="15">
      <c r="N54" s="76"/>
    </row>
    <row r="55" s="55" customFormat="1" ht="15">
      <c r="N55" s="76"/>
    </row>
    <row r="56" s="55" customFormat="1" ht="15">
      <c r="N56" s="76"/>
    </row>
    <row r="57" s="55" customFormat="1" ht="15">
      <c r="N57" s="76"/>
    </row>
    <row r="58" s="55" customFormat="1" ht="15">
      <c r="N58" s="76"/>
    </row>
    <row r="59" s="55" customFormat="1" ht="15">
      <c r="N59" s="76"/>
    </row>
    <row r="60" s="55" customFormat="1" ht="15">
      <c r="N60" s="76"/>
    </row>
    <row r="61" s="55" customFormat="1" ht="15">
      <c r="N61" s="76"/>
    </row>
    <row r="62" s="55" customFormat="1" ht="15">
      <c r="N62" s="76"/>
    </row>
    <row r="63" s="55" customFormat="1" ht="15">
      <c r="N63" s="76"/>
    </row>
    <row r="64" s="55" customFormat="1" ht="15">
      <c r="N64" s="76"/>
    </row>
    <row r="65" s="55" customFormat="1" ht="15">
      <c r="N65" s="76"/>
    </row>
    <row r="66" s="55" customFormat="1" ht="15">
      <c r="N66" s="76"/>
    </row>
    <row r="67" s="55" customFormat="1" ht="15">
      <c r="N67" s="76"/>
    </row>
    <row r="68" s="55" customFormat="1" ht="15">
      <c r="N68" s="76"/>
    </row>
    <row r="69" s="55" customFormat="1" ht="15">
      <c r="N69" s="76"/>
    </row>
    <row r="70" s="55" customFormat="1" ht="15">
      <c r="N70" s="76"/>
    </row>
    <row r="71" s="55" customFormat="1" ht="15">
      <c r="N71" s="76"/>
    </row>
    <row r="72" s="55" customFormat="1" ht="15">
      <c r="N72" s="76"/>
    </row>
    <row r="73" s="55" customFormat="1" ht="15">
      <c r="N73" s="76"/>
    </row>
    <row r="74" s="55" customFormat="1" ht="15">
      <c r="N74" s="76"/>
    </row>
    <row r="75" s="55" customFormat="1" ht="15">
      <c r="N75" s="76"/>
    </row>
    <row r="76" s="55" customFormat="1" ht="15">
      <c r="N76" s="76"/>
    </row>
    <row r="77" s="55" customFormat="1" ht="15">
      <c r="N77" s="76"/>
    </row>
    <row r="78" s="55" customFormat="1" ht="15">
      <c r="N78" s="76"/>
    </row>
    <row r="79" s="55" customFormat="1" ht="15">
      <c r="N79" s="76"/>
    </row>
    <row r="80" s="55" customFormat="1" ht="15">
      <c r="N80" s="76"/>
    </row>
    <row r="81" s="55" customFormat="1" ht="15">
      <c r="N81" s="76"/>
    </row>
    <row r="82" s="55" customFormat="1" ht="15">
      <c r="N82" s="76"/>
    </row>
    <row r="83" s="55" customFormat="1" ht="15">
      <c r="N83" s="76"/>
    </row>
    <row r="84" s="55" customFormat="1" ht="15">
      <c r="N84" s="76"/>
    </row>
    <row r="85" s="55" customFormat="1" ht="15">
      <c r="N85" s="76"/>
    </row>
    <row r="86" s="55" customFormat="1" ht="15">
      <c r="N86" s="76"/>
    </row>
    <row r="87" s="55" customFormat="1" ht="15">
      <c r="N87" s="76"/>
    </row>
    <row r="88" s="55" customFormat="1" ht="15">
      <c r="N88" s="76"/>
    </row>
    <row r="89" s="55" customFormat="1" ht="15">
      <c r="N89" s="76"/>
    </row>
    <row r="90" s="55" customFormat="1" ht="15">
      <c r="N90" s="76"/>
    </row>
    <row r="91" s="55" customFormat="1" ht="15">
      <c r="N91" s="76"/>
    </row>
    <row r="92" s="55" customFormat="1" ht="15">
      <c r="N92" s="76"/>
    </row>
    <row r="93" s="55" customFormat="1" ht="15">
      <c r="N93" s="76"/>
    </row>
    <row r="94" s="55" customFormat="1" ht="15">
      <c r="N94" s="76"/>
    </row>
    <row r="95" s="55" customFormat="1" ht="15">
      <c r="N95" s="76"/>
    </row>
    <row r="96" s="55" customFormat="1" ht="15">
      <c r="N96" s="76"/>
    </row>
    <row r="97" s="55" customFormat="1" ht="15">
      <c r="N97" s="76"/>
    </row>
    <row r="98" s="55" customFormat="1" ht="15">
      <c r="N98" s="76"/>
    </row>
    <row r="99" s="55" customFormat="1" ht="15">
      <c r="N99" s="76"/>
    </row>
    <row r="100" s="55" customFormat="1" ht="15">
      <c r="N100" s="76"/>
    </row>
    <row r="101" s="55" customFormat="1" ht="15">
      <c r="N101" s="76"/>
    </row>
    <row r="102" s="55" customFormat="1" ht="15">
      <c r="N102" s="76"/>
    </row>
    <row r="103" s="55" customFormat="1" ht="15">
      <c r="N103" s="76"/>
    </row>
    <row r="104" s="55" customFormat="1" ht="15">
      <c r="N104" s="76"/>
    </row>
    <row r="105" s="55" customFormat="1" ht="15">
      <c r="N105" s="76"/>
    </row>
    <row r="106" s="55" customFormat="1" ht="15">
      <c r="N106" s="76"/>
    </row>
    <row r="107" s="55" customFormat="1" ht="15">
      <c r="N107" s="76"/>
    </row>
    <row r="108" s="55" customFormat="1" ht="15">
      <c r="N108" s="76"/>
    </row>
    <row r="109" s="55" customFormat="1" ht="15">
      <c r="N109" s="76"/>
    </row>
    <row r="110" s="55" customFormat="1" ht="15">
      <c r="N110" s="76"/>
    </row>
    <row r="111" s="55" customFormat="1" ht="15">
      <c r="N111" s="76"/>
    </row>
    <row r="112" s="55" customFormat="1" ht="15">
      <c r="N112" s="76"/>
    </row>
    <row r="113" s="55" customFormat="1" ht="15">
      <c r="N113" s="76"/>
    </row>
    <row r="114" s="55" customFormat="1" ht="15">
      <c r="N114" s="76"/>
    </row>
    <row r="115" s="55" customFormat="1" ht="15">
      <c r="N115" s="76"/>
    </row>
    <row r="116" s="55" customFormat="1" ht="15">
      <c r="N116" s="76"/>
    </row>
    <row r="117" s="55" customFormat="1" ht="15">
      <c r="N117" s="76"/>
    </row>
    <row r="118" s="55" customFormat="1" ht="15">
      <c r="N118" s="76"/>
    </row>
    <row r="119" s="55" customFormat="1" ht="15">
      <c r="N119" s="76"/>
    </row>
    <row r="120" s="55" customFormat="1" ht="15">
      <c r="N120" s="76"/>
    </row>
    <row r="121" s="55" customFormat="1" ht="15">
      <c r="N121" s="76"/>
    </row>
    <row r="122" s="55" customFormat="1" ht="15">
      <c r="N122" s="76"/>
    </row>
    <row r="123" s="55" customFormat="1" ht="15">
      <c r="N123" s="76"/>
    </row>
    <row r="124" s="55" customFormat="1" ht="15">
      <c r="N124" s="76"/>
    </row>
    <row r="125" s="55" customFormat="1" ht="15">
      <c r="N125" s="76"/>
    </row>
    <row r="126" s="55" customFormat="1" ht="15">
      <c r="N126" s="76"/>
    </row>
    <row r="127" s="55" customFormat="1" ht="15">
      <c r="N127" s="76"/>
    </row>
    <row r="128" s="55" customFormat="1" ht="15">
      <c r="N128" s="76"/>
    </row>
    <row r="129" s="55" customFormat="1" ht="15">
      <c r="N129" s="76"/>
    </row>
    <row r="130" s="55" customFormat="1" ht="15">
      <c r="N130" s="76"/>
    </row>
    <row r="131" s="55" customFormat="1" ht="15">
      <c r="N131" s="76"/>
    </row>
    <row r="132" s="55" customFormat="1" ht="15">
      <c r="N132" s="76"/>
    </row>
    <row r="133" s="55" customFormat="1" ht="15">
      <c r="N133" s="76"/>
    </row>
    <row r="134" s="55" customFormat="1" ht="15">
      <c r="N134" s="76"/>
    </row>
    <row r="135" s="55" customFormat="1" ht="15">
      <c r="N135" s="76"/>
    </row>
    <row r="136" s="55" customFormat="1" ht="15">
      <c r="N136" s="76"/>
    </row>
    <row r="137" s="55" customFormat="1" ht="15">
      <c r="N137" s="76"/>
    </row>
    <row r="138" s="55" customFormat="1" ht="15">
      <c r="N138" s="76"/>
    </row>
    <row r="139" s="55" customFormat="1" ht="15">
      <c r="N139" s="76"/>
    </row>
    <row r="140" s="55" customFormat="1" ht="15">
      <c r="N140" s="76"/>
    </row>
    <row r="141" s="55" customFormat="1" ht="15">
      <c r="N141" s="76"/>
    </row>
    <row r="142" s="55" customFormat="1" ht="15">
      <c r="N142" s="76"/>
    </row>
    <row r="143" s="55" customFormat="1" ht="15">
      <c r="N143" s="76"/>
    </row>
    <row r="144" s="55" customFormat="1" ht="15">
      <c r="N144" s="76"/>
    </row>
    <row r="145" s="55" customFormat="1" ht="15">
      <c r="N145" s="76"/>
    </row>
    <row r="146" s="55" customFormat="1" ht="15">
      <c r="N146" s="76"/>
    </row>
    <row r="147" s="55" customFormat="1" ht="15">
      <c r="N147" s="76"/>
    </row>
    <row r="148" s="55" customFormat="1" ht="15">
      <c r="N148" s="76"/>
    </row>
    <row r="149" s="55" customFormat="1" ht="15">
      <c r="N149" s="76"/>
    </row>
    <row r="150" s="55" customFormat="1" ht="15">
      <c r="N150" s="76"/>
    </row>
    <row r="151" s="55" customFormat="1" ht="15">
      <c r="N151" s="76"/>
    </row>
    <row r="152" s="55" customFormat="1" ht="15">
      <c r="N152" s="76"/>
    </row>
    <row r="153" s="55" customFormat="1" ht="15">
      <c r="N153" s="76"/>
    </row>
    <row r="154" s="55" customFormat="1" ht="15">
      <c r="N154" s="76"/>
    </row>
    <row r="155" s="55" customFormat="1" ht="15">
      <c r="N155" s="76"/>
    </row>
    <row r="156" s="55" customFormat="1" ht="15">
      <c r="N156" s="76"/>
    </row>
    <row r="157" s="55" customFormat="1" ht="15">
      <c r="N157" s="76"/>
    </row>
    <row r="158" s="55" customFormat="1" ht="15">
      <c r="N158" s="76"/>
    </row>
    <row r="159" s="55" customFormat="1" ht="15">
      <c r="N159" s="76"/>
    </row>
    <row r="160" s="55" customFormat="1" ht="15">
      <c r="N160" s="76"/>
    </row>
    <row r="161" s="55" customFormat="1" ht="15">
      <c r="N161" s="76"/>
    </row>
    <row r="162" s="55" customFormat="1" ht="15">
      <c r="N162" s="76"/>
    </row>
    <row r="163" s="55" customFormat="1" ht="15">
      <c r="N163" s="76"/>
    </row>
    <row r="164" s="55" customFormat="1" ht="15">
      <c r="N164" s="76"/>
    </row>
    <row r="165" s="55" customFormat="1" ht="15">
      <c r="N165" s="76"/>
    </row>
    <row r="166" s="55" customFormat="1" ht="15">
      <c r="N166" s="76"/>
    </row>
    <row r="167" s="55" customFormat="1" ht="15">
      <c r="N167" s="76"/>
    </row>
    <row r="168" s="55" customFormat="1" ht="15">
      <c r="N168" s="76"/>
    </row>
    <row r="169" s="55" customFormat="1" ht="15">
      <c r="N169" s="76"/>
    </row>
    <row r="170" s="55" customFormat="1" ht="15">
      <c r="N170" s="76"/>
    </row>
    <row r="171" s="55" customFormat="1" ht="15">
      <c r="N171" s="76"/>
    </row>
    <row r="172" s="55" customFormat="1" ht="15">
      <c r="N172" s="76"/>
    </row>
    <row r="173" s="55" customFormat="1" ht="15">
      <c r="N173" s="76"/>
    </row>
    <row r="174" s="55" customFormat="1" ht="15">
      <c r="N174" s="76"/>
    </row>
    <row r="175" s="55" customFormat="1" ht="15">
      <c r="N175" s="76"/>
    </row>
    <row r="176" s="55" customFormat="1" ht="15">
      <c r="N176" s="76"/>
    </row>
    <row r="177" s="55" customFormat="1" ht="15">
      <c r="N177" s="76"/>
    </row>
    <row r="178" s="55" customFormat="1" ht="15">
      <c r="N178" s="76"/>
    </row>
    <row r="179" s="55" customFormat="1" ht="15">
      <c r="N179" s="76"/>
    </row>
    <row r="180" s="55" customFormat="1" ht="15">
      <c r="N180" s="76"/>
    </row>
    <row r="181" s="55" customFormat="1" ht="15">
      <c r="N181" s="76"/>
    </row>
    <row r="182" s="55" customFormat="1" ht="15">
      <c r="N182" s="76"/>
    </row>
    <row r="183" s="55" customFormat="1" ht="15">
      <c r="N183" s="76"/>
    </row>
    <row r="184" s="55" customFormat="1" ht="15">
      <c r="N184" s="76"/>
    </row>
    <row r="185" s="55" customFormat="1" ht="15">
      <c r="N185" s="76"/>
    </row>
    <row r="186" s="55" customFormat="1" ht="15">
      <c r="N186" s="76"/>
    </row>
    <row r="187" s="55" customFormat="1" ht="15">
      <c r="N187" s="76"/>
    </row>
    <row r="188" s="55" customFormat="1" ht="15">
      <c r="N188" s="76"/>
    </row>
    <row r="189" s="55" customFormat="1" ht="15">
      <c r="N189" s="76"/>
    </row>
    <row r="190" s="55" customFormat="1" ht="15">
      <c r="N190" s="76"/>
    </row>
    <row r="191" s="55" customFormat="1" ht="15">
      <c r="N191" s="76"/>
    </row>
    <row r="192" s="55" customFormat="1" ht="15">
      <c r="N192" s="76"/>
    </row>
    <row r="193" s="55" customFormat="1" ht="15">
      <c r="N193" s="76"/>
    </row>
    <row r="194" s="55" customFormat="1" ht="15">
      <c r="N194" s="76"/>
    </row>
    <row r="195" s="55" customFormat="1" ht="15">
      <c r="N195" s="76"/>
    </row>
    <row r="196" s="55" customFormat="1" ht="15">
      <c r="N196" s="76"/>
    </row>
    <row r="197" s="55" customFormat="1" ht="15">
      <c r="N197" s="76"/>
    </row>
    <row r="198" s="55" customFormat="1" ht="15">
      <c r="N198" s="76"/>
    </row>
    <row r="199" s="55" customFormat="1" ht="15">
      <c r="N199" s="76"/>
    </row>
    <row r="200" s="55" customFormat="1" ht="15">
      <c r="N200" s="76"/>
    </row>
    <row r="201" s="55" customFormat="1" ht="15">
      <c r="N201" s="76"/>
    </row>
    <row r="202" s="55" customFormat="1" ht="15">
      <c r="N202" s="76"/>
    </row>
    <row r="203" s="55" customFormat="1" ht="15">
      <c r="N203" s="76"/>
    </row>
    <row r="204" s="55" customFormat="1" ht="15">
      <c r="N204" s="76"/>
    </row>
    <row r="205" s="55" customFormat="1" ht="15">
      <c r="N205" s="76"/>
    </row>
    <row r="206" s="55" customFormat="1" ht="15">
      <c r="N206" s="76"/>
    </row>
    <row r="207" s="55" customFormat="1" ht="15">
      <c r="N207" s="76"/>
    </row>
    <row r="208" s="55" customFormat="1" ht="15">
      <c r="N208" s="76"/>
    </row>
    <row r="209" s="55" customFormat="1" ht="15">
      <c r="N209" s="76"/>
    </row>
    <row r="210" s="55" customFormat="1" ht="15">
      <c r="N210" s="76"/>
    </row>
    <row r="211" s="55" customFormat="1" ht="15">
      <c r="N211" s="76"/>
    </row>
    <row r="212" s="55" customFormat="1" ht="15">
      <c r="N212" s="76"/>
    </row>
    <row r="213" s="55" customFormat="1" ht="15">
      <c r="N213" s="76"/>
    </row>
    <row r="214" s="55" customFormat="1" ht="15">
      <c r="N214" s="76"/>
    </row>
    <row r="215" s="55" customFormat="1" ht="15">
      <c r="N215" s="76"/>
    </row>
    <row r="216" s="55" customFormat="1" ht="15">
      <c r="N216" s="76"/>
    </row>
    <row r="217" s="55" customFormat="1" ht="15">
      <c r="N217" s="76"/>
    </row>
    <row r="218" s="55" customFormat="1" ht="15">
      <c r="N218" s="76"/>
    </row>
    <row r="219" s="55" customFormat="1" ht="15">
      <c r="N219" s="76"/>
    </row>
    <row r="220" s="55" customFormat="1" ht="15">
      <c r="N220" s="76"/>
    </row>
    <row r="221" s="55" customFormat="1" ht="15">
      <c r="N221" s="76"/>
    </row>
    <row r="222" s="55" customFormat="1" ht="15">
      <c r="N222" s="76"/>
    </row>
    <row r="223" s="55" customFormat="1" ht="15">
      <c r="N223" s="76"/>
    </row>
    <row r="224" s="55" customFormat="1" ht="15">
      <c r="N224" s="76"/>
    </row>
    <row r="225" s="55" customFormat="1" ht="15">
      <c r="N225" s="76"/>
    </row>
    <row r="226" s="55" customFormat="1" ht="15">
      <c r="N226" s="76"/>
    </row>
    <row r="227" s="55" customFormat="1" ht="15">
      <c r="N227" s="76"/>
    </row>
    <row r="228" s="55" customFormat="1" ht="15">
      <c r="N228" s="76"/>
    </row>
    <row r="229" s="55" customFormat="1" ht="15">
      <c r="N229" s="76"/>
    </row>
    <row r="230" s="55" customFormat="1" ht="15">
      <c r="N230" s="76"/>
    </row>
    <row r="231" s="55" customFormat="1" ht="15">
      <c r="N231" s="76"/>
    </row>
    <row r="232" s="55" customFormat="1" ht="15">
      <c r="N232" s="76"/>
    </row>
    <row r="233" s="55" customFormat="1" ht="15">
      <c r="N233" s="76"/>
    </row>
    <row r="234" s="55" customFormat="1" ht="15">
      <c r="N234" s="76"/>
    </row>
    <row r="235" s="55" customFormat="1" ht="15">
      <c r="N235" s="76"/>
    </row>
    <row r="236" s="55" customFormat="1" ht="15">
      <c r="N236" s="76"/>
    </row>
    <row r="237" s="55" customFormat="1" ht="15">
      <c r="N237" s="76"/>
    </row>
    <row r="238" s="55" customFormat="1" ht="15">
      <c r="N238" s="76"/>
    </row>
    <row r="239" s="55" customFormat="1" ht="15">
      <c r="N239" s="76"/>
    </row>
    <row r="240" s="55" customFormat="1" ht="15">
      <c r="N240" s="76"/>
    </row>
    <row r="241" s="55" customFormat="1" ht="15">
      <c r="N241" s="76"/>
    </row>
    <row r="242" s="55" customFormat="1" ht="15">
      <c r="N242" s="76"/>
    </row>
    <row r="243" s="55" customFormat="1" ht="15">
      <c r="N243" s="76"/>
    </row>
    <row r="244" s="55" customFormat="1" ht="15">
      <c r="N244" s="76"/>
    </row>
    <row r="245" s="55" customFormat="1" ht="15">
      <c r="N245" s="76"/>
    </row>
    <row r="246" s="55" customFormat="1" ht="15">
      <c r="N246" s="76"/>
    </row>
    <row r="247" s="55" customFormat="1" ht="15">
      <c r="N247" s="76"/>
    </row>
    <row r="248" s="55" customFormat="1" ht="15">
      <c r="N248" s="76"/>
    </row>
    <row r="249" s="55" customFormat="1" ht="15">
      <c r="N249" s="76"/>
    </row>
    <row r="250" s="55" customFormat="1" ht="15">
      <c r="N250" s="76"/>
    </row>
    <row r="251" s="55" customFormat="1" ht="15">
      <c r="N251" s="76"/>
    </row>
    <row r="252" s="55" customFormat="1" ht="15">
      <c r="N252" s="76"/>
    </row>
    <row r="253" s="55" customFormat="1" ht="15">
      <c r="N253" s="76"/>
    </row>
    <row r="254" s="55" customFormat="1" ht="15">
      <c r="N254" s="76"/>
    </row>
    <row r="255" s="55" customFormat="1" ht="15">
      <c r="N255" s="76"/>
    </row>
    <row r="256" s="55" customFormat="1" ht="15">
      <c r="N256" s="76"/>
    </row>
    <row r="257" s="55" customFormat="1" ht="15">
      <c r="N257" s="76"/>
    </row>
    <row r="258" s="55" customFormat="1" ht="15">
      <c r="N258" s="76"/>
    </row>
    <row r="259" s="55" customFormat="1" ht="15">
      <c r="N259" s="76"/>
    </row>
    <row r="260" s="55" customFormat="1" ht="15">
      <c r="N260" s="76"/>
    </row>
    <row r="261" s="55" customFormat="1" ht="15">
      <c r="N261" s="76"/>
    </row>
    <row r="262" s="55" customFormat="1" ht="15">
      <c r="N262" s="76"/>
    </row>
    <row r="263" s="55" customFormat="1" ht="15">
      <c r="N263" s="76"/>
    </row>
    <row r="264" s="55" customFormat="1" ht="15">
      <c r="N264" s="76"/>
    </row>
    <row r="265" s="55" customFormat="1" ht="15">
      <c r="N265" s="76"/>
    </row>
    <row r="266" s="55" customFormat="1" ht="15">
      <c r="N266" s="76"/>
    </row>
    <row r="267" s="55" customFormat="1" ht="15">
      <c r="N267" s="76"/>
    </row>
    <row r="268" s="55" customFormat="1" ht="15">
      <c r="N268" s="76"/>
    </row>
    <row r="269" s="55" customFormat="1" ht="15">
      <c r="N269" s="76"/>
    </row>
    <row r="270" s="55" customFormat="1" ht="15">
      <c r="N270" s="76"/>
    </row>
    <row r="271" s="55" customFormat="1" ht="15">
      <c r="N271" s="76"/>
    </row>
    <row r="272" s="55" customFormat="1" ht="15">
      <c r="N272" s="76"/>
    </row>
    <row r="273" s="55" customFormat="1" ht="15">
      <c r="N273" s="76"/>
    </row>
    <row r="274" s="55" customFormat="1" ht="15">
      <c r="N274" s="76"/>
    </row>
    <row r="275" s="55" customFormat="1" ht="15">
      <c r="N275" s="76"/>
    </row>
    <row r="276" s="55" customFormat="1" ht="15">
      <c r="N276" s="76"/>
    </row>
    <row r="277" s="55" customFormat="1" ht="15">
      <c r="N277" s="76"/>
    </row>
    <row r="278" s="55" customFormat="1" ht="15">
      <c r="N278" s="76"/>
    </row>
    <row r="279" s="55" customFormat="1" ht="15">
      <c r="N279" s="76"/>
    </row>
    <row r="280" s="55" customFormat="1" ht="15">
      <c r="N280" s="76"/>
    </row>
    <row r="281" s="55" customFormat="1" ht="15">
      <c r="N281" s="76"/>
    </row>
    <row r="282" s="55" customFormat="1" ht="15">
      <c r="N282" s="76"/>
    </row>
    <row r="283" s="55" customFormat="1" ht="15">
      <c r="N283" s="76"/>
    </row>
    <row r="284" s="55" customFormat="1" ht="15">
      <c r="N284" s="76"/>
    </row>
    <row r="285" s="55" customFormat="1" ht="15">
      <c r="N285" s="76"/>
    </row>
    <row r="286" s="55" customFormat="1" ht="15">
      <c r="N286" s="76"/>
    </row>
    <row r="287" s="55" customFormat="1" ht="15">
      <c r="N287" s="76"/>
    </row>
    <row r="288" s="55" customFormat="1" ht="15">
      <c r="N288" s="76"/>
    </row>
    <row r="289" s="55" customFormat="1" ht="15">
      <c r="N289" s="76"/>
    </row>
    <row r="290" s="55" customFormat="1" ht="15">
      <c r="N290" s="76"/>
    </row>
    <row r="291" s="55" customFormat="1" ht="15">
      <c r="N291" s="76"/>
    </row>
    <row r="292" s="55" customFormat="1" ht="15">
      <c r="N292" s="76"/>
    </row>
    <row r="293" s="55" customFormat="1" ht="15">
      <c r="N293" s="76"/>
    </row>
    <row r="294" s="55" customFormat="1" ht="15">
      <c r="N294" s="76"/>
    </row>
    <row r="295" s="55" customFormat="1" ht="15">
      <c r="N295" s="76"/>
    </row>
    <row r="296" s="55" customFormat="1" ht="15">
      <c r="N296" s="76"/>
    </row>
    <row r="297" s="55" customFormat="1" ht="15">
      <c r="N297" s="76"/>
    </row>
    <row r="298" s="55" customFormat="1" ht="15">
      <c r="N298" s="76"/>
    </row>
    <row r="299" s="55" customFormat="1" ht="15">
      <c r="N299" s="76"/>
    </row>
    <row r="300" s="55" customFormat="1" ht="15">
      <c r="N300" s="76"/>
    </row>
    <row r="301" s="55" customFormat="1" ht="15">
      <c r="N301" s="76"/>
    </row>
    <row r="302" s="55" customFormat="1" ht="15">
      <c r="N302" s="76"/>
    </row>
    <row r="303" s="55" customFormat="1" ht="15">
      <c r="N303" s="76"/>
    </row>
    <row r="304" s="55" customFormat="1" ht="15">
      <c r="N304" s="76"/>
    </row>
    <row r="305" s="55" customFormat="1" ht="15">
      <c r="N305" s="76"/>
    </row>
    <row r="306" s="55" customFormat="1" ht="15">
      <c r="N306" s="76"/>
    </row>
    <row r="307" s="55" customFormat="1" ht="15">
      <c r="N307" s="76"/>
    </row>
    <row r="308" s="55" customFormat="1" ht="15">
      <c r="N308" s="76"/>
    </row>
    <row r="309" s="55" customFormat="1" ht="15">
      <c r="N309" s="76"/>
    </row>
    <row r="310" s="55" customFormat="1" ht="15">
      <c r="N310" s="76"/>
    </row>
    <row r="311" spans="2:25" ht="15"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76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</row>
  </sheetData>
  <sheetProtection/>
  <mergeCells count="42">
    <mergeCell ref="A42:Y42"/>
    <mergeCell ref="B35:C35"/>
    <mergeCell ref="A36:A37"/>
    <mergeCell ref="A18:A35"/>
    <mergeCell ref="H17:I17"/>
    <mergeCell ref="B17:C17"/>
    <mergeCell ref="T36:U36"/>
    <mergeCell ref="C37:G37"/>
    <mergeCell ref="N17:O17"/>
    <mergeCell ref="T17:U17"/>
    <mergeCell ref="A41:Y41"/>
    <mergeCell ref="B36:C36"/>
    <mergeCell ref="H36:I36"/>
    <mergeCell ref="N36:O36"/>
    <mergeCell ref="O38:S38"/>
    <mergeCell ref="U38:Y38"/>
    <mergeCell ref="C38:G38"/>
    <mergeCell ref="U37:Y37"/>
    <mergeCell ref="O37:S37"/>
    <mergeCell ref="I38:M38"/>
    <mergeCell ref="T35:U35"/>
    <mergeCell ref="B3:C3"/>
    <mergeCell ref="I37:M37"/>
    <mergeCell ref="H35:I35"/>
    <mergeCell ref="N3:O3"/>
    <mergeCell ref="T3:U3"/>
    <mergeCell ref="N35:O35"/>
    <mergeCell ref="A5:A17"/>
    <mergeCell ref="H3:I3"/>
    <mergeCell ref="V3:W3"/>
    <mergeCell ref="J3:K3"/>
    <mergeCell ref="R3:S3"/>
    <mergeCell ref="X3:Y3"/>
    <mergeCell ref="A1:Y1"/>
    <mergeCell ref="A2:G2"/>
    <mergeCell ref="H2:M2"/>
    <mergeCell ref="A3:A4"/>
    <mergeCell ref="F3:G3"/>
    <mergeCell ref="P3:Q3"/>
    <mergeCell ref="D3:E3"/>
    <mergeCell ref="P2:Y2"/>
    <mergeCell ref="L3:M3"/>
  </mergeCells>
  <printOptions horizontalCentered="1" verticalCentered="1"/>
  <pageMargins left="0" right="0.15748031496062992" top="0" bottom="0" header="0" footer="0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G47"/>
  <sheetViews>
    <sheetView zoomScale="87" zoomScaleNormal="87" zoomScaleSheetLayoutView="90" zoomScalePageLayoutView="0" workbookViewId="0" topLeftCell="A1">
      <selection activeCell="P14" sqref="P14"/>
    </sheetView>
  </sheetViews>
  <sheetFormatPr defaultColWidth="9.00390625" defaultRowHeight="16.5"/>
  <cols>
    <col min="1" max="1" width="3.875" style="126" customWidth="1"/>
    <col min="2" max="2" width="17.125" style="126" customWidth="1"/>
    <col min="3" max="3" width="4.375" style="126" customWidth="1"/>
    <col min="4" max="7" width="4.625" style="126" customWidth="1"/>
    <col min="8" max="8" width="16.875" style="126" customWidth="1"/>
    <col min="9" max="10" width="4.125" style="126" customWidth="1"/>
    <col min="11" max="11" width="4.50390625" style="126" customWidth="1"/>
    <col min="12" max="13" width="4.125" style="126" customWidth="1"/>
    <col min="14" max="14" width="18.50390625" style="126" customWidth="1"/>
    <col min="15" max="15" width="4.50390625" style="126" customWidth="1"/>
    <col min="16" max="16" width="4.375" style="126" customWidth="1"/>
    <col min="17" max="19" width="4.125" style="126" customWidth="1"/>
    <col min="20" max="20" width="18.125" style="126" customWidth="1"/>
    <col min="21" max="24" width="4.125" style="126" customWidth="1"/>
    <col min="25" max="25" width="4.125" style="154" customWidth="1"/>
    <col min="26" max="26" width="3.125" style="126" customWidth="1"/>
    <col min="27" max="30" width="7.875" style="124" customWidth="1"/>
    <col min="31" max="33" width="9.00390625" style="124" customWidth="1"/>
    <col min="34" max="16384" width="9.00390625" style="126" customWidth="1"/>
  </cols>
  <sheetData>
    <row r="1" spans="1:33" s="122" customFormat="1" ht="28.5" customHeight="1">
      <c r="A1" s="419" t="s">
        <v>311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  <c r="Z1" s="121"/>
      <c r="AA1" s="121"/>
      <c r="AB1" s="121"/>
      <c r="AC1" s="121"/>
      <c r="AD1" s="121"/>
      <c r="AE1" s="121"/>
      <c r="AF1" s="121"/>
      <c r="AG1" s="121"/>
    </row>
    <row r="2" spans="1:33" s="125" customFormat="1" ht="58.5" customHeight="1" thickBot="1">
      <c r="A2" s="421" t="s">
        <v>0</v>
      </c>
      <c r="B2" s="421"/>
      <c r="C2" s="421"/>
      <c r="D2" s="421"/>
      <c r="E2" s="421"/>
      <c r="F2" s="421"/>
      <c r="G2" s="421"/>
      <c r="H2" s="421" t="s">
        <v>158</v>
      </c>
      <c r="I2" s="421"/>
      <c r="J2" s="421"/>
      <c r="K2" s="421"/>
      <c r="L2" s="421"/>
      <c r="M2" s="421"/>
      <c r="N2" s="123"/>
      <c r="O2" s="123"/>
      <c r="P2" s="369" t="s">
        <v>402</v>
      </c>
      <c r="Q2" s="369"/>
      <c r="R2" s="369"/>
      <c r="S2" s="369"/>
      <c r="T2" s="370"/>
      <c r="U2" s="370"/>
      <c r="V2" s="370"/>
      <c r="W2" s="370"/>
      <c r="X2" s="370"/>
      <c r="Y2" s="370"/>
      <c r="Z2" s="124"/>
      <c r="AA2" s="124"/>
      <c r="AB2" s="124"/>
      <c r="AC2" s="124"/>
      <c r="AD2" s="124"/>
      <c r="AE2" s="124"/>
      <c r="AF2" s="124"/>
      <c r="AG2" s="124"/>
    </row>
    <row r="3" spans="1:32" ht="16.5" customHeight="1">
      <c r="A3" s="422" t="s">
        <v>159</v>
      </c>
      <c r="B3" s="417" t="s">
        <v>301</v>
      </c>
      <c r="C3" s="405"/>
      <c r="D3" s="405" t="s">
        <v>302</v>
      </c>
      <c r="E3" s="405"/>
      <c r="F3" s="405" t="s">
        <v>303</v>
      </c>
      <c r="G3" s="406"/>
      <c r="H3" s="416" t="s">
        <v>304</v>
      </c>
      <c r="I3" s="407"/>
      <c r="J3" s="405" t="s">
        <v>302</v>
      </c>
      <c r="K3" s="405"/>
      <c r="L3" s="405" t="s">
        <v>303</v>
      </c>
      <c r="M3" s="406"/>
      <c r="N3" s="417" t="s">
        <v>305</v>
      </c>
      <c r="O3" s="405"/>
      <c r="P3" s="405" t="s">
        <v>302</v>
      </c>
      <c r="Q3" s="405"/>
      <c r="R3" s="405" t="s">
        <v>303</v>
      </c>
      <c r="S3" s="406"/>
      <c r="T3" s="407" t="s">
        <v>306</v>
      </c>
      <c r="U3" s="405"/>
      <c r="V3" s="405" t="s">
        <v>302</v>
      </c>
      <c r="W3" s="405"/>
      <c r="X3" s="405" t="s">
        <v>303</v>
      </c>
      <c r="Y3" s="406"/>
      <c r="AB3" s="74" t="s">
        <v>160</v>
      </c>
      <c r="AC3" s="74"/>
      <c r="AD3" s="74"/>
      <c r="AE3" s="74"/>
      <c r="AF3" s="74"/>
    </row>
    <row r="4" spans="1:32" ht="15.75" thickBot="1">
      <c r="A4" s="423"/>
      <c r="B4" s="127" t="s">
        <v>161</v>
      </c>
      <c r="C4" s="128" t="s">
        <v>4</v>
      </c>
      <c r="D4" s="128" t="s">
        <v>5</v>
      </c>
      <c r="E4" s="128" t="s">
        <v>162</v>
      </c>
      <c r="F4" s="128" t="s">
        <v>163</v>
      </c>
      <c r="G4" s="129" t="s">
        <v>162</v>
      </c>
      <c r="H4" s="115" t="s">
        <v>161</v>
      </c>
      <c r="I4" s="130" t="s">
        <v>4</v>
      </c>
      <c r="J4" s="130" t="s">
        <v>163</v>
      </c>
      <c r="K4" s="130" t="s">
        <v>162</v>
      </c>
      <c r="L4" s="130" t="s">
        <v>163</v>
      </c>
      <c r="M4" s="131" t="s">
        <v>162</v>
      </c>
      <c r="N4" s="115" t="s">
        <v>161</v>
      </c>
      <c r="O4" s="130" t="s">
        <v>4</v>
      </c>
      <c r="P4" s="130" t="s">
        <v>163</v>
      </c>
      <c r="Q4" s="130" t="s">
        <v>162</v>
      </c>
      <c r="R4" s="130" t="s">
        <v>163</v>
      </c>
      <c r="S4" s="131" t="s">
        <v>162</v>
      </c>
      <c r="T4" s="118" t="s">
        <v>161</v>
      </c>
      <c r="U4" s="130" t="s">
        <v>4</v>
      </c>
      <c r="V4" s="130" t="s">
        <v>163</v>
      </c>
      <c r="W4" s="130" t="s">
        <v>162</v>
      </c>
      <c r="X4" s="130" t="s">
        <v>163</v>
      </c>
      <c r="Y4" s="131" t="s">
        <v>162</v>
      </c>
      <c r="AB4" s="132" t="s">
        <v>72</v>
      </c>
      <c r="AC4" s="74" t="s">
        <v>165</v>
      </c>
      <c r="AD4" s="74" t="s">
        <v>166</v>
      </c>
      <c r="AE4" s="74" t="s">
        <v>167</v>
      </c>
      <c r="AF4" s="132"/>
    </row>
    <row r="5" spans="1:32" ht="16.5" customHeight="1" thickTop="1">
      <c r="A5" s="424" t="s">
        <v>168</v>
      </c>
      <c r="B5" s="308" t="s">
        <v>316</v>
      </c>
      <c r="C5" s="233">
        <v>1</v>
      </c>
      <c r="D5" s="233">
        <v>2</v>
      </c>
      <c r="E5" s="233">
        <v>2</v>
      </c>
      <c r="F5" s="233">
        <v>2</v>
      </c>
      <c r="G5" s="234">
        <v>2</v>
      </c>
      <c r="H5" s="309" t="s">
        <v>327</v>
      </c>
      <c r="I5" s="237">
        <v>1</v>
      </c>
      <c r="J5" s="237">
        <v>2</v>
      </c>
      <c r="K5" s="237">
        <v>2</v>
      </c>
      <c r="L5" s="305">
        <v>2</v>
      </c>
      <c r="M5" s="240">
        <v>2</v>
      </c>
      <c r="N5" s="236" t="s">
        <v>324</v>
      </c>
      <c r="O5" s="233">
        <v>1</v>
      </c>
      <c r="P5" s="233"/>
      <c r="Q5" s="233"/>
      <c r="R5" s="233">
        <v>2</v>
      </c>
      <c r="S5" s="234">
        <v>2</v>
      </c>
      <c r="T5" s="243" t="s">
        <v>119</v>
      </c>
      <c r="U5" s="237">
        <v>2</v>
      </c>
      <c r="V5" s="237"/>
      <c r="W5" s="237"/>
      <c r="X5" s="237">
        <v>3</v>
      </c>
      <c r="Y5" s="37">
        <v>3</v>
      </c>
      <c r="AB5" s="133" t="s">
        <v>170</v>
      </c>
      <c r="AC5" s="134">
        <f>SUMIF($C$5:$C$12,"=1",$F$5:$F$12)</f>
        <v>7</v>
      </c>
      <c r="AD5" s="134">
        <f>SUMIF($C$5:$C$12,"=2",$D$5:$D$12)</f>
        <v>4</v>
      </c>
      <c r="AE5" s="135">
        <f>D35</f>
        <v>8</v>
      </c>
      <c r="AF5" s="132">
        <f>AC5+AD5+AE5</f>
        <v>19</v>
      </c>
    </row>
    <row r="6" spans="1:32" ht="15">
      <c r="A6" s="425"/>
      <c r="B6" s="236" t="s">
        <v>317</v>
      </c>
      <c r="C6" s="237">
        <v>1</v>
      </c>
      <c r="D6" s="237">
        <v>3</v>
      </c>
      <c r="E6" s="237">
        <v>3</v>
      </c>
      <c r="F6" s="237">
        <v>3</v>
      </c>
      <c r="G6" s="238">
        <v>3</v>
      </c>
      <c r="H6" s="246" t="s">
        <v>353</v>
      </c>
      <c r="I6" s="237">
        <v>1</v>
      </c>
      <c r="J6" s="237">
        <v>1</v>
      </c>
      <c r="K6" s="237">
        <v>1</v>
      </c>
      <c r="L6" s="237"/>
      <c r="M6" s="238"/>
      <c r="N6" s="236" t="s">
        <v>325</v>
      </c>
      <c r="O6" s="237">
        <v>1</v>
      </c>
      <c r="P6" s="237">
        <v>1</v>
      </c>
      <c r="Q6" s="237">
        <v>1</v>
      </c>
      <c r="R6" s="237"/>
      <c r="S6" s="238"/>
      <c r="T6" s="243"/>
      <c r="U6" s="237"/>
      <c r="V6" s="237"/>
      <c r="W6" s="237"/>
      <c r="X6" s="244"/>
      <c r="Y6" s="37"/>
      <c r="AB6" s="136" t="s">
        <v>171</v>
      </c>
      <c r="AC6" s="137">
        <f>SUMIF($C$5:$C$12,"=1",$F$5:$F$12)</f>
        <v>7</v>
      </c>
      <c r="AD6" s="137">
        <f>SUMIF($C$5:$C$12,"=2",$F$5:$F$12)</f>
        <v>9</v>
      </c>
      <c r="AE6" s="138">
        <f>F35</f>
        <v>4</v>
      </c>
      <c r="AF6" s="132">
        <f aca="true" t="shared" si="0" ref="AF6:AF12">AC6+AD6+AE6</f>
        <v>20</v>
      </c>
    </row>
    <row r="7" spans="1:32" ht="15">
      <c r="A7" s="425"/>
      <c r="B7" s="236" t="s">
        <v>326</v>
      </c>
      <c r="C7" s="237">
        <v>1</v>
      </c>
      <c r="D7" s="237">
        <v>2</v>
      </c>
      <c r="E7" s="237">
        <v>2</v>
      </c>
      <c r="F7" s="237">
        <v>2</v>
      </c>
      <c r="G7" s="238">
        <v>2</v>
      </c>
      <c r="H7" s="246" t="s">
        <v>354</v>
      </c>
      <c r="I7" s="237">
        <v>1</v>
      </c>
      <c r="J7" s="237"/>
      <c r="K7" s="237"/>
      <c r="L7" s="237">
        <v>1</v>
      </c>
      <c r="M7" s="238">
        <v>1</v>
      </c>
      <c r="N7" s="236" t="s">
        <v>172</v>
      </c>
      <c r="O7" s="237">
        <v>2</v>
      </c>
      <c r="P7" s="237">
        <v>3</v>
      </c>
      <c r="Q7" s="237">
        <v>3</v>
      </c>
      <c r="R7" s="237"/>
      <c r="S7" s="240"/>
      <c r="T7" s="243"/>
      <c r="U7" s="237"/>
      <c r="V7" s="237"/>
      <c r="W7" s="237"/>
      <c r="X7" s="244"/>
      <c r="Y7" s="37"/>
      <c r="AB7" s="136" t="s">
        <v>173</v>
      </c>
      <c r="AC7" s="137">
        <f>SUMIF($I$5:$I$12,"=1",$J$5:$J$12)</f>
        <v>6</v>
      </c>
      <c r="AD7" s="137">
        <f>SUMIF($I$5:$I$12,"=2",$J$5:$J$12)</f>
        <v>2</v>
      </c>
      <c r="AE7" s="138">
        <f>J35</f>
        <v>8</v>
      </c>
      <c r="AF7" s="132">
        <f t="shared" si="0"/>
        <v>16</v>
      </c>
    </row>
    <row r="8" spans="1:32" ht="15">
      <c r="A8" s="425"/>
      <c r="B8" s="236" t="s">
        <v>347</v>
      </c>
      <c r="C8" s="237">
        <v>2</v>
      </c>
      <c r="D8" s="305">
        <v>2</v>
      </c>
      <c r="E8" s="305">
        <v>2</v>
      </c>
      <c r="F8" s="237">
        <v>2</v>
      </c>
      <c r="G8" s="238">
        <v>2</v>
      </c>
      <c r="H8" s="246" t="s">
        <v>351</v>
      </c>
      <c r="I8" s="237">
        <v>1</v>
      </c>
      <c r="J8" s="237">
        <v>1</v>
      </c>
      <c r="K8" s="237">
        <v>1</v>
      </c>
      <c r="L8" s="237">
        <v>1</v>
      </c>
      <c r="M8" s="238">
        <v>1</v>
      </c>
      <c r="N8" s="236" t="s">
        <v>86</v>
      </c>
      <c r="O8" s="237">
        <v>2</v>
      </c>
      <c r="P8" s="237"/>
      <c r="Q8" s="237"/>
      <c r="R8" s="244">
        <v>3</v>
      </c>
      <c r="S8" s="238">
        <v>3</v>
      </c>
      <c r="T8" s="243"/>
      <c r="U8" s="237"/>
      <c r="V8" s="237"/>
      <c r="W8" s="237"/>
      <c r="X8" s="239"/>
      <c r="Y8" s="41"/>
      <c r="AB8" s="136" t="s">
        <v>174</v>
      </c>
      <c r="AC8" s="137">
        <f>SUMIF($I$5:$I$12,"=1",$L$5:$L$12)</f>
        <v>6</v>
      </c>
      <c r="AD8" s="137">
        <f>SUMIF($I$5:$I$12,"=2",$L$5:$L$12)</f>
        <v>3</v>
      </c>
      <c r="AE8" s="138">
        <f>L35</f>
        <v>8</v>
      </c>
      <c r="AF8" s="132">
        <f t="shared" si="0"/>
        <v>17</v>
      </c>
    </row>
    <row r="9" spans="1:32" ht="15">
      <c r="A9" s="425"/>
      <c r="B9" s="236" t="s">
        <v>349</v>
      </c>
      <c r="C9" s="237">
        <v>2</v>
      </c>
      <c r="D9" s="237">
        <v>2</v>
      </c>
      <c r="E9" s="237">
        <v>2</v>
      </c>
      <c r="F9" s="305">
        <v>2</v>
      </c>
      <c r="G9" s="240">
        <v>2</v>
      </c>
      <c r="H9" s="246" t="s">
        <v>355</v>
      </c>
      <c r="I9" s="237">
        <v>1</v>
      </c>
      <c r="J9" s="237">
        <v>2</v>
      </c>
      <c r="K9" s="237">
        <v>2</v>
      </c>
      <c r="L9" s="237"/>
      <c r="M9" s="238"/>
      <c r="N9" s="243"/>
      <c r="O9" s="237"/>
      <c r="P9" s="237"/>
      <c r="Q9" s="237"/>
      <c r="R9" s="244"/>
      <c r="S9" s="238"/>
      <c r="T9" s="243"/>
      <c r="U9" s="237"/>
      <c r="V9" s="237"/>
      <c r="W9" s="237"/>
      <c r="X9" s="244"/>
      <c r="Y9" s="37"/>
      <c r="AB9" s="136" t="s">
        <v>175</v>
      </c>
      <c r="AC9" s="137">
        <f>SUMIF($O$5:$O$12,"=1",$P$5:$P$12)</f>
        <v>1</v>
      </c>
      <c r="AD9" s="137">
        <f>SUMIF($O$5:$O$12,"=2",$P$5:$P$12)</f>
        <v>3</v>
      </c>
      <c r="AE9" s="138">
        <f>P35</f>
        <v>10</v>
      </c>
      <c r="AF9" s="132">
        <f t="shared" si="0"/>
        <v>14</v>
      </c>
    </row>
    <row r="10" spans="1:32" ht="15">
      <c r="A10" s="425"/>
      <c r="B10" s="236" t="s">
        <v>350</v>
      </c>
      <c r="C10" s="237">
        <v>2</v>
      </c>
      <c r="D10" s="237"/>
      <c r="E10" s="237"/>
      <c r="F10" s="237">
        <v>3</v>
      </c>
      <c r="G10" s="238">
        <v>3</v>
      </c>
      <c r="H10" s="246" t="s">
        <v>352</v>
      </c>
      <c r="I10" s="237">
        <v>1</v>
      </c>
      <c r="J10" s="237"/>
      <c r="K10" s="237"/>
      <c r="L10" s="237">
        <v>2</v>
      </c>
      <c r="M10" s="238">
        <v>2</v>
      </c>
      <c r="N10" s="243"/>
      <c r="O10" s="237"/>
      <c r="P10" s="237"/>
      <c r="Q10" s="237"/>
      <c r="R10" s="244"/>
      <c r="S10" s="238"/>
      <c r="T10" s="243"/>
      <c r="U10" s="237"/>
      <c r="V10" s="237"/>
      <c r="W10" s="237"/>
      <c r="X10" s="239"/>
      <c r="Y10" s="41"/>
      <c r="AB10" s="136" t="s">
        <v>176</v>
      </c>
      <c r="AC10" s="137">
        <f>SUMIF($O$5:$O$12,"=1",$R$5:$R$12)</f>
        <v>2</v>
      </c>
      <c r="AD10" s="137">
        <f>SUMIF($O$5:$O$12,"=2",$R$5:$R$12)</f>
        <v>3</v>
      </c>
      <c r="AE10" s="138">
        <f>R35</f>
        <v>11</v>
      </c>
      <c r="AF10" s="132">
        <f t="shared" si="0"/>
        <v>16</v>
      </c>
    </row>
    <row r="11" spans="1:32" ht="15">
      <c r="A11" s="425"/>
      <c r="B11" s="245" t="s">
        <v>348</v>
      </c>
      <c r="C11" s="237">
        <v>2</v>
      </c>
      <c r="D11" s="237"/>
      <c r="E11" s="237"/>
      <c r="F11" s="237">
        <v>2</v>
      </c>
      <c r="G11" s="238">
        <v>2</v>
      </c>
      <c r="H11" s="246" t="s">
        <v>356</v>
      </c>
      <c r="I11" s="305">
        <v>2</v>
      </c>
      <c r="J11" s="305">
        <v>2</v>
      </c>
      <c r="K11" s="305">
        <v>2</v>
      </c>
      <c r="L11" s="237"/>
      <c r="M11" s="238"/>
      <c r="N11" s="243"/>
      <c r="O11" s="237"/>
      <c r="P11" s="237"/>
      <c r="Q11" s="237"/>
      <c r="R11" s="305"/>
      <c r="S11" s="240"/>
      <c r="T11" s="243"/>
      <c r="U11" s="237"/>
      <c r="V11" s="237"/>
      <c r="W11" s="237"/>
      <c r="X11" s="244"/>
      <c r="Y11" s="37"/>
      <c r="AB11" s="136" t="s">
        <v>177</v>
      </c>
      <c r="AC11" s="137">
        <f>SUMIF($U$5:$U$12,"=1",$V$5:$V$12)</f>
        <v>0</v>
      </c>
      <c r="AD11" s="137">
        <f>SUMIF($U$5:$U$12,"=2",$V$5:$V$12)</f>
        <v>0</v>
      </c>
      <c r="AE11" s="138">
        <f>V35</f>
        <v>12</v>
      </c>
      <c r="AF11" s="132">
        <f t="shared" si="0"/>
        <v>12</v>
      </c>
    </row>
    <row r="12" spans="1:32" ht="15.75" thickBot="1">
      <c r="A12" s="425"/>
      <c r="B12" s="274"/>
      <c r="C12" s="237"/>
      <c r="D12" s="237"/>
      <c r="E12" s="237"/>
      <c r="F12" s="305"/>
      <c r="G12" s="240"/>
      <c r="H12" s="246" t="s">
        <v>95</v>
      </c>
      <c r="I12" s="237">
        <v>2</v>
      </c>
      <c r="J12" s="237"/>
      <c r="K12" s="237"/>
      <c r="L12" s="237">
        <v>3</v>
      </c>
      <c r="M12" s="238">
        <v>3</v>
      </c>
      <c r="N12" s="243"/>
      <c r="O12" s="237"/>
      <c r="P12" s="237"/>
      <c r="Q12" s="237"/>
      <c r="R12" s="305"/>
      <c r="S12" s="240"/>
      <c r="T12" s="247"/>
      <c r="U12" s="237"/>
      <c r="V12" s="237"/>
      <c r="W12" s="237"/>
      <c r="X12" s="237"/>
      <c r="Y12" s="37"/>
      <c r="AB12" s="139" t="s">
        <v>178</v>
      </c>
      <c r="AC12" s="140">
        <f>SUMIF($U$5:$U$12,"=1",$X$5:$X$12)</f>
        <v>0</v>
      </c>
      <c r="AD12" s="140">
        <f>SUMIF($U$5:$U$12,"=2",$X$5:$X$12)</f>
        <v>3</v>
      </c>
      <c r="AE12" s="141">
        <f>X35</f>
        <v>11</v>
      </c>
      <c r="AF12" s="132">
        <f t="shared" si="0"/>
        <v>14</v>
      </c>
    </row>
    <row r="13" spans="1:32" ht="16.5" thickBot="1" thickTop="1">
      <c r="A13" s="425"/>
      <c r="B13" s="400" t="s">
        <v>181</v>
      </c>
      <c r="C13" s="384"/>
      <c r="D13" s="306">
        <v>11</v>
      </c>
      <c r="E13" s="306">
        <v>11</v>
      </c>
      <c r="F13" s="306">
        <v>16</v>
      </c>
      <c r="G13" s="254">
        <v>16</v>
      </c>
      <c r="H13" s="383" t="s">
        <v>181</v>
      </c>
      <c r="I13" s="384"/>
      <c r="J13" s="306">
        <v>8</v>
      </c>
      <c r="K13" s="306">
        <v>8</v>
      </c>
      <c r="L13" s="306">
        <v>9</v>
      </c>
      <c r="M13" s="275">
        <v>9</v>
      </c>
      <c r="N13" s="400" t="s">
        <v>181</v>
      </c>
      <c r="O13" s="384"/>
      <c r="P13" s="306">
        <v>4</v>
      </c>
      <c r="Q13" s="306">
        <v>4</v>
      </c>
      <c r="R13" s="306">
        <v>5</v>
      </c>
      <c r="S13" s="254">
        <v>5</v>
      </c>
      <c r="T13" s="400" t="s">
        <v>181</v>
      </c>
      <c r="U13" s="384"/>
      <c r="V13" s="306">
        <v>0</v>
      </c>
      <c r="W13" s="306">
        <v>0</v>
      </c>
      <c r="X13" s="253">
        <v>3</v>
      </c>
      <c r="Y13" s="117">
        <v>3</v>
      </c>
      <c r="AB13" s="74" t="s">
        <v>179</v>
      </c>
      <c r="AC13" s="74">
        <f>SUM(AC5:AC12)</f>
        <v>29</v>
      </c>
      <c r="AD13" s="74">
        <f>SUM(AD5:AD12)</f>
        <v>27</v>
      </c>
      <c r="AE13" s="74">
        <f>SUM(AE5:AE12)</f>
        <v>72</v>
      </c>
      <c r="AF13" s="74">
        <f>SUM(AF5:AF12)</f>
        <v>128</v>
      </c>
    </row>
    <row r="14" spans="1:32" ht="15">
      <c r="A14" s="425"/>
      <c r="B14" s="310" t="s">
        <v>207</v>
      </c>
      <c r="C14" s="264">
        <v>3</v>
      </c>
      <c r="D14" s="305">
        <v>2</v>
      </c>
      <c r="E14" s="305">
        <v>2</v>
      </c>
      <c r="F14" s="237"/>
      <c r="G14" s="276"/>
      <c r="H14" s="245" t="s">
        <v>183</v>
      </c>
      <c r="I14" s="237">
        <v>3</v>
      </c>
      <c r="J14" s="237">
        <v>2</v>
      </c>
      <c r="K14" s="237">
        <v>2</v>
      </c>
      <c r="L14" s="305">
        <v>2</v>
      </c>
      <c r="M14" s="259">
        <v>2</v>
      </c>
      <c r="N14" s="311" t="s">
        <v>208</v>
      </c>
      <c r="O14" s="233">
        <v>3</v>
      </c>
      <c r="P14" s="233">
        <v>2</v>
      </c>
      <c r="Q14" s="233">
        <v>2</v>
      </c>
      <c r="R14" s="233"/>
      <c r="S14" s="234"/>
      <c r="T14" s="301" t="s">
        <v>388</v>
      </c>
      <c r="U14" s="233">
        <v>3</v>
      </c>
      <c r="V14" s="298"/>
      <c r="W14" s="298"/>
      <c r="X14" s="299">
        <v>2</v>
      </c>
      <c r="Y14" s="300">
        <v>2</v>
      </c>
      <c r="AB14" s="74" t="s">
        <v>180</v>
      </c>
      <c r="AD14" s="74"/>
      <c r="AE14" s="74"/>
      <c r="AF14" s="74"/>
    </row>
    <row r="15" spans="1:32" ht="15.75" thickBot="1">
      <c r="A15" s="426"/>
      <c r="B15" s="258" t="s">
        <v>120</v>
      </c>
      <c r="C15" s="305">
        <v>3</v>
      </c>
      <c r="D15" s="305">
        <v>2</v>
      </c>
      <c r="E15" s="305">
        <v>2</v>
      </c>
      <c r="F15" s="237"/>
      <c r="G15" s="276"/>
      <c r="H15" s="245" t="s">
        <v>312</v>
      </c>
      <c r="I15" s="237">
        <v>3</v>
      </c>
      <c r="J15" s="237">
        <v>2</v>
      </c>
      <c r="K15" s="237">
        <v>2</v>
      </c>
      <c r="L15" s="237"/>
      <c r="M15" s="238"/>
      <c r="N15" s="243" t="s">
        <v>210</v>
      </c>
      <c r="O15" s="237">
        <v>3</v>
      </c>
      <c r="P15" s="237">
        <v>2</v>
      </c>
      <c r="Q15" s="237">
        <v>2</v>
      </c>
      <c r="R15" s="237"/>
      <c r="S15" s="238"/>
      <c r="T15" s="236" t="s">
        <v>314</v>
      </c>
      <c r="U15" s="237">
        <v>3</v>
      </c>
      <c r="V15" s="237">
        <v>2</v>
      </c>
      <c r="W15" s="237">
        <v>2</v>
      </c>
      <c r="X15" s="237"/>
      <c r="Y15" s="37"/>
      <c r="AA15" s="124">
        <f>D13+F13+J13+L13+P13+R13+V13+X13</f>
        <v>56</v>
      </c>
      <c r="AB15" s="132" t="s">
        <v>72</v>
      </c>
      <c r="AC15" s="74" t="s">
        <v>164</v>
      </c>
      <c r="AD15" s="74" t="s">
        <v>166</v>
      </c>
      <c r="AE15" s="74" t="s">
        <v>167</v>
      </c>
      <c r="AF15" s="132"/>
    </row>
    <row r="16" spans="1:32" ht="15.75" thickTop="1">
      <c r="A16" s="427" t="s">
        <v>182</v>
      </c>
      <c r="B16" s="258" t="s">
        <v>105</v>
      </c>
      <c r="C16" s="305">
        <v>3</v>
      </c>
      <c r="D16" s="305">
        <v>2</v>
      </c>
      <c r="E16" s="307">
        <v>2</v>
      </c>
      <c r="F16" s="305"/>
      <c r="G16" s="259"/>
      <c r="H16" s="245" t="s">
        <v>313</v>
      </c>
      <c r="I16" s="237">
        <v>3</v>
      </c>
      <c r="J16" s="237">
        <v>2</v>
      </c>
      <c r="K16" s="237">
        <v>2</v>
      </c>
      <c r="L16" s="237"/>
      <c r="M16" s="238"/>
      <c r="N16" s="243" t="s">
        <v>213</v>
      </c>
      <c r="O16" s="237">
        <v>3</v>
      </c>
      <c r="P16" s="237">
        <v>2</v>
      </c>
      <c r="Q16" s="237">
        <v>2</v>
      </c>
      <c r="R16" s="237"/>
      <c r="S16" s="238"/>
      <c r="T16" s="302" t="s">
        <v>401</v>
      </c>
      <c r="U16" s="303">
        <v>3</v>
      </c>
      <c r="V16" s="277"/>
      <c r="W16" s="277"/>
      <c r="X16" s="303">
        <v>2</v>
      </c>
      <c r="Y16" s="304">
        <v>2</v>
      </c>
      <c r="AB16" s="133" t="s">
        <v>170</v>
      </c>
      <c r="AC16" s="134">
        <f>SUMIF($C$5:$C$12,"=1",$E$5:$E$12)</f>
        <v>7</v>
      </c>
      <c r="AD16" s="134">
        <f>SUMIF($C$5:$C$12,"=2",$E$5:$E$12)</f>
        <v>4</v>
      </c>
      <c r="AE16" s="142">
        <f>E35</f>
        <v>8</v>
      </c>
      <c r="AF16" s="132">
        <f>AC16+AD16+AE16</f>
        <v>19</v>
      </c>
    </row>
    <row r="17" spans="1:32" ht="16.5" customHeight="1">
      <c r="A17" s="428"/>
      <c r="B17" s="247" t="s">
        <v>112</v>
      </c>
      <c r="C17" s="237">
        <v>3</v>
      </c>
      <c r="D17" s="237">
        <v>2</v>
      </c>
      <c r="E17" s="237">
        <v>2</v>
      </c>
      <c r="F17" s="305"/>
      <c r="G17" s="240"/>
      <c r="H17" s="247" t="s">
        <v>131</v>
      </c>
      <c r="I17" s="237">
        <v>3</v>
      </c>
      <c r="J17" s="237">
        <v>2</v>
      </c>
      <c r="K17" s="237">
        <v>2</v>
      </c>
      <c r="L17" s="237"/>
      <c r="M17" s="238"/>
      <c r="N17" s="243" t="s">
        <v>214</v>
      </c>
      <c r="O17" s="237">
        <v>3</v>
      </c>
      <c r="P17" s="237">
        <v>2</v>
      </c>
      <c r="Q17" s="237">
        <v>2</v>
      </c>
      <c r="R17" s="305"/>
      <c r="S17" s="240"/>
      <c r="T17" s="243" t="s">
        <v>215</v>
      </c>
      <c r="U17" s="237">
        <v>3</v>
      </c>
      <c r="V17" s="277"/>
      <c r="W17" s="277"/>
      <c r="X17" s="239">
        <v>2</v>
      </c>
      <c r="Y17" s="41">
        <v>2</v>
      </c>
      <c r="AB17" s="136" t="s">
        <v>171</v>
      </c>
      <c r="AC17" s="137">
        <f>SUMIF($C$5:$C$12,"=1",$G$5:$G$12)</f>
        <v>7</v>
      </c>
      <c r="AD17" s="137">
        <f>SUMIF($C$5:$C$12,"=2",$G$5:$G$12)</f>
        <v>9</v>
      </c>
      <c r="AE17" s="145">
        <f>G35</f>
        <v>4</v>
      </c>
      <c r="AF17" s="132">
        <f aca="true" t="shared" si="1" ref="AF17:AF23">AC17+AD17+AE17</f>
        <v>20</v>
      </c>
    </row>
    <row r="18" spans="1:32" ht="15">
      <c r="A18" s="428"/>
      <c r="B18" s="243" t="s">
        <v>216</v>
      </c>
      <c r="C18" s="237">
        <v>3</v>
      </c>
      <c r="D18" s="237"/>
      <c r="E18" s="237"/>
      <c r="F18" s="237">
        <v>2</v>
      </c>
      <c r="G18" s="238">
        <v>2</v>
      </c>
      <c r="H18" s="278" t="s">
        <v>217</v>
      </c>
      <c r="I18" s="305">
        <v>3</v>
      </c>
      <c r="J18" s="305"/>
      <c r="K18" s="305"/>
      <c r="L18" s="305">
        <v>2</v>
      </c>
      <c r="M18" s="240">
        <v>2</v>
      </c>
      <c r="N18" s="236" t="s">
        <v>380</v>
      </c>
      <c r="O18" s="279">
        <v>3</v>
      </c>
      <c r="P18" s="279">
        <v>2</v>
      </c>
      <c r="Q18" s="279">
        <v>2</v>
      </c>
      <c r="R18" s="305"/>
      <c r="S18" s="240"/>
      <c r="T18" s="236" t="s">
        <v>387</v>
      </c>
      <c r="U18" s="237">
        <v>3</v>
      </c>
      <c r="V18" s="237">
        <v>2</v>
      </c>
      <c r="W18" s="237">
        <v>2</v>
      </c>
      <c r="X18" s="239"/>
      <c r="Y18" s="41"/>
      <c r="AB18" s="136" t="s">
        <v>173</v>
      </c>
      <c r="AC18" s="137">
        <f>SUMIF($I$5:$I$12,"=1",$K$5:$K$12)</f>
        <v>6</v>
      </c>
      <c r="AD18" s="137">
        <f>SUMIF($I$5:$I$12,"=2",$K$5:$K$12)</f>
        <v>2</v>
      </c>
      <c r="AE18" s="138">
        <f>J35</f>
        <v>8</v>
      </c>
      <c r="AF18" s="132">
        <f t="shared" si="1"/>
        <v>16</v>
      </c>
    </row>
    <row r="19" spans="1:32" ht="15">
      <c r="A19" s="428"/>
      <c r="B19" s="260" t="s">
        <v>109</v>
      </c>
      <c r="C19" s="280">
        <v>3</v>
      </c>
      <c r="D19" s="305"/>
      <c r="E19" s="305"/>
      <c r="F19" s="305">
        <v>2</v>
      </c>
      <c r="G19" s="240">
        <v>2</v>
      </c>
      <c r="H19" s="278" t="s">
        <v>209</v>
      </c>
      <c r="I19" s="305">
        <v>3</v>
      </c>
      <c r="J19" s="305"/>
      <c r="K19" s="305"/>
      <c r="L19" s="305">
        <v>2</v>
      </c>
      <c r="M19" s="240">
        <v>2</v>
      </c>
      <c r="N19" s="243" t="s">
        <v>219</v>
      </c>
      <c r="O19" s="305">
        <v>3</v>
      </c>
      <c r="P19" s="305"/>
      <c r="Q19" s="305"/>
      <c r="R19" s="305">
        <v>3</v>
      </c>
      <c r="S19" s="240">
        <v>3</v>
      </c>
      <c r="T19" s="236" t="s">
        <v>386</v>
      </c>
      <c r="U19" s="237">
        <v>3</v>
      </c>
      <c r="V19" s="237">
        <v>2</v>
      </c>
      <c r="W19" s="237">
        <v>2</v>
      </c>
      <c r="X19" s="237"/>
      <c r="Y19" s="37"/>
      <c r="AB19" s="136" t="s">
        <v>174</v>
      </c>
      <c r="AC19" s="137">
        <f>SUMIF($I$5:$I$12,"=1",$M$5:$M$12)</f>
        <v>6</v>
      </c>
      <c r="AD19" s="137">
        <f>SUMIF($I$5:$I$12,"=2",$M$5:$M$12)</f>
        <v>3</v>
      </c>
      <c r="AE19" s="138">
        <f>M35</f>
        <v>8</v>
      </c>
      <c r="AF19" s="132">
        <f t="shared" si="1"/>
        <v>17</v>
      </c>
    </row>
    <row r="20" spans="1:32" ht="15">
      <c r="A20" s="428"/>
      <c r="B20" s="236" t="s">
        <v>184</v>
      </c>
      <c r="C20" s="237">
        <v>6</v>
      </c>
      <c r="D20" s="237">
        <v>2</v>
      </c>
      <c r="E20" s="237">
        <v>2</v>
      </c>
      <c r="F20" s="237"/>
      <c r="G20" s="238"/>
      <c r="H20" s="278" t="s">
        <v>220</v>
      </c>
      <c r="I20" s="305">
        <v>3</v>
      </c>
      <c r="J20" s="305"/>
      <c r="K20" s="305"/>
      <c r="L20" s="305">
        <v>2</v>
      </c>
      <c r="M20" s="240">
        <v>2</v>
      </c>
      <c r="N20" s="236" t="s">
        <v>398</v>
      </c>
      <c r="O20" s="279">
        <v>3</v>
      </c>
      <c r="P20" s="279"/>
      <c r="Q20" s="279"/>
      <c r="R20" s="281">
        <v>2</v>
      </c>
      <c r="S20" s="282">
        <v>2</v>
      </c>
      <c r="T20" s="236" t="s">
        <v>383</v>
      </c>
      <c r="U20" s="305">
        <v>3</v>
      </c>
      <c r="V20" s="305"/>
      <c r="W20" s="305"/>
      <c r="X20" s="239">
        <v>2</v>
      </c>
      <c r="Y20" s="41">
        <v>2</v>
      </c>
      <c r="AB20" s="136" t="s">
        <v>175</v>
      </c>
      <c r="AC20" s="137">
        <f>SUMIF($O$5:$O$12,"=1",$Q$5:$Q$12)</f>
        <v>1</v>
      </c>
      <c r="AD20" s="137">
        <f>SUMIF($O$5:$O$12,"=2",$Q$5:$Q$12)</f>
        <v>3</v>
      </c>
      <c r="AE20" s="138">
        <f>Q35</f>
        <v>10</v>
      </c>
      <c r="AF20" s="132">
        <f t="shared" si="1"/>
        <v>14</v>
      </c>
    </row>
    <row r="21" spans="1:32" ht="15">
      <c r="A21" s="428"/>
      <c r="B21" s="236" t="s">
        <v>185</v>
      </c>
      <c r="C21" s="305">
        <v>3</v>
      </c>
      <c r="D21" s="305">
        <v>2</v>
      </c>
      <c r="E21" s="305">
        <v>2</v>
      </c>
      <c r="F21" s="305"/>
      <c r="G21" s="305"/>
      <c r="H21" s="278" t="s">
        <v>206</v>
      </c>
      <c r="I21" s="305">
        <v>3</v>
      </c>
      <c r="J21" s="305"/>
      <c r="K21" s="305"/>
      <c r="L21" s="305">
        <v>2</v>
      </c>
      <c r="M21" s="240">
        <v>2</v>
      </c>
      <c r="N21" s="236" t="s">
        <v>399</v>
      </c>
      <c r="O21" s="281">
        <v>3</v>
      </c>
      <c r="P21" s="281">
        <v>2</v>
      </c>
      <c r="Q21" s="281">
        <v>2</v>
      </c>
      <c r="R21" s="281"/>
      <c r="S21" s="282"/>
      <c r="T21" s="243" t="s">
        <v>223</v>
      </c>
      <c r="U21" s="237">
        <v>3</v>
      </c>
      <c r="V21" s="237"/>
      <c r="W21" s="237"/>
      <c r="X21" s="239">
        <v>2</v>
      </c>
      <c r="Y21" s="41">
        <v>2</v>
      </c>
      <c r="AB21" s="136" t="s">
        <v>176</v>
      </c>
      <c r="AC21" s="137">
        <f>SUMIF($O$5:$O$12,"=1",$S$5:$S$12)</f>
        <v>2</v>
      </c>
      <c r="AD21" s="137">
        <f>SUMIF($O$5:$O$12,"=2",$S$5:$S$12)</f>
        <v>3</v>
      </c>
      <c r="AE21" s="138">
        <f>S35</f>
        <v>11</v>
      </c>
      <c r="AF21" s="132">
        <f t="shared" si="1"/>
        <v>16</v>
      </c>
    </row>
    <row r="22" spans="1:32" ht="16.5" customHeight="1">
      <c r="A22" s="428"/>
      <c r="B22" s="283" t="s">
        <v>186</v>
      </c>
      <c r="C22" s="235">
        <v>3</v>
      </c>
      <c r="D22" s="235"/>
      <c r="E22" s="235"/>
      <c r="F22" s="237">
        <v>2</v>
      </c>
      <c r="G22" s="238">
        <v>2</v>
      </c>
      <c r="H22" s="236" t="s">
        <v>187</v>
      </c>
      <c r="I22" s="237">
        <v>3</v>
      </c>
      <c r="J22" s="237">
        <v>2</v>
      </c>
      <c r="K22" s="237">
        <v>2</v>
      </c>
      <c r="L22" s="305"/>
      <c r="M22" s="240"/>
      <c r="N22" s="243" t="s">
        <v>224</v>
      </c>
      <c r="O22" s="305">
        <v>3</v>
      </c>
      <c r="P22" s="305"/>
      <c r="Q22" s="305"/>
      <c r="R22" s="305">
        <v>2</v>
      </c>
      <c r="S22" s="240">
        <v>2</v>
      </c>
      <c r="T22" s="243" t="s">
        <v>138</v>
      </c>
      <c r="U22" s="305">
        <v>3</v>
      </c>
      <c r="V22" s="305"/>
      <c r="W22" s="305"/>
      <c r="X22" s="239">
        <v>2</v>
      </c>
      <c r="Y22" s="41">
        <v>2</v>
      </c>
      <c r="AB22" s="136" t="s">
        <v>177</v>
      </c>
      <c r="AC22" s="137">
        <f>SUMIF($U$5:$U$12,"=1",$W$5:$W$12)</f>
        <v>0</v>
      </c>
      <c r="AD22" s="137">
        <f>SUMIF($U$5:$U$12,"=2",$W$5:$W$12)</f>
        <v>0</v>
      </c>
      <c r="AE22" s="138">
        <f>W35</f>
        <v>12</v>
      </c>
      <c r="AF22" s="132">
        <f t="shared" si="1"/>
        <v>12</v>
      </c>
    </row>
    <row r="23" spans="1:32" ht="15.75" thickBot="1">
      <c r="A23" s="428"/>
      <c r="B23" s="283"/>
      <c r="C23" s="305"/>
      <c r="D23" s="235"/>
      <c r="E23" s="235"/>
      <c r="F23" s="305"/>
      <c r="G23" s="240"/>
      <c r="H23" s="284" t="s">
        <v>145</v>
      </c>
      <c r="I23" s="305">
        <v>3</v>
      </c>
      <c r="J23" s="305"/>
      <c r="K23" s="305"/>
      <c r="L23" s="305">
        <v>2</v>
      </c>
      <c r="M23" s="240">
        <v>2</v>
      </c>
      <c r="N23" s="243" t="s">
        <v>225</v>
      </c>
      <c r="O23" s="305">
        <v>3</v>
      </c>
      <c r="P23" s="305"/>
      <c r="Q23" s="305"/>
      <c r="R23" s="305">
        <v>2</v>
      </c>
      <c r="S23" s="240">
        <v>2</v>
      </c>
      <c r="T23" s="243" t="s">
        <v>226</v>
      </c>
      <c r="U23" s="305">
        <v>3</v>
      </c>
      <c r="V23" s="305"/>
      <c r="W23" s="305"/>
      <c r="X23" s="239">
        <v>2</v>
      </c>
      <c r="Y23" s="41">
        <v>2</v>
      </c>
      <c r="AB23" s="139" t="s">
        <v>178</v>
      </c>
      <c r="AC23" s="140">
        <f>SUMIF($U$5:$U$12,"=1",$Y$5:$Y$12)</f>
        <v>0</v>
      </c>
      <c r="AD23" s="140">
        <f>SUMIF($U$5:$U$12,"=2",$Y$5:$Y$12)</f>
        <v>3</v>
      </c>
      <c r="AE23" s="141">
        <f>Y35</f>
        <v>11</v>
      </c>
      <c r="AF23" s="132">
        <f t="shared" si="1"/>
        <v>14</v>
      </c>
    </row>
    <row r="24" spans="1:32" ht="15.75" thickTop="1">
      <c r="A24" s="428"/>
      <c r="B24" s="247"/>
      <c r="C24" s="237"/>
      <c r="D24" s="237"/>
      <c r="E24" s="237"/>
      <c r="F24" s="237"/>
      <c r="G24" s="238"/>
      <c r="H24" s="245" t="s">
        <v>188</v>
      </c>
      <c r="I24" s="237">
        <v>3</v>
      </c>
      <c r="J24" s="237"/>
      <c r="K24" s="237"/>
      <c r="L24" s="237">
        <v>2</v>
      </c>
      <c r="M24" s="238">
        <v>2</v>
      </c>
      <c r="N24" s="236" t="s">
        <v>340</v>
      </c>
      <c r="O24" s="237">
        <v>3</v>
      </c>
      <c r="P24" s="237">
        <v>2</v>
      </c>
      <c r="Q24" s="237">
        <v>2</v>
      </c>
      <c r="R24" s="305"/>
      <c r="S24" s="240"/>
      <c r="T24" s="247" t="s">
        <v>142</v>
      </c>
      <c r="U24" s="237">
        <v>3</v>
      </c>
      <c r="V24" s="237"/>
      <c r="W24" s="237"/>
      <c r="X24" s="239">
        <v>3</v>
      </c>
      <c r="Y24" s="41">
        <v>3</v>
      </c>
      <c r="AB24" s="74" t="s">
        <v>179</v>
      </c>
      <c r="AC24" s="74">
        <f>SUM(AC16:AC23)</f>
        <v>29</v>
      </c>
      <c r="AD24" s="74">
        <f>SUM(AD16:AD23)</f>
        <v>27</v>
      </c>
      <c r="AE24" s="74">
        <f>SUM(AE16:AE23)</f>
        <v>72</v>
      </c>
      <c r="AF24" s="74">
        <f>SUM(AF16:AF23)</f>
        <v>128</v>
      </c>
    </row>
    <row r="25" spans="1:25" ht="15">
      <c r="A25" s="428"/>
      <c r="B25" s="243"/>
      <c r="C25" s="237"/>
      <c r="D25" s="237"/>
      <c r="E25" s="237"/>
      <c r="F25" s="305"/>
      <c r="G25" s="240"/>
      <c r="H25" s="285"/>
      <c r="I25" s="286"/>
      <c r="J25" s="286"/>
      <c r="K25" s="286"/>
      <c r="L25" s="286"/>
      <c r="M25" s="287"/>
      <c r="N25" s="236" t="s">
        <v>341</v>
      </c>
      <c r="O25" s="305">
        <v>3</v>
      </c>
      <c r="P25" s="305"/>
      <c r="Q25" s="305"/>
      <c r="R25" s="305">
        <v>3</v>
      </c>
      <c r="S25" s="240">
        <v>3</v>
      </c>
      <c r="T25" s="247" t="s">
        <v>189</v>
      </c>
      <c r="U25" s="237">
        <v>3</v>
      </c>
      <c r="V25" s="237">
        <v>2</v>
      </c>
      <c r="W25" s="237">
        <v>2</v>
      </c>
      <c r="X25" s="237"/>
      <c r="Y25" s="4"/>
    </row>
    <row r="26" spans="1:25" ht="15">
      <c r="A26" s="428"/>
      <c r="B26" s="243"/>
      <c r="C26" s="237"/>
      <c r="D26" s="237"/>
      <c r="E26" s="237"/>
      <c r="F26" s="237"/>
      <c r="G26" s="238"/>
      <c r="H26" s="245"/>
      <c r="I26" s="237"/>
      <c r="J26" s="237"/>
      <c r="K26" s="237"/>
      <c r="L26" s="237"/>
      <c r="M26" s="238"/>
      <c r="N26" s="236" t="s">
        <v>342</v>
      </c>
      <c r="O26" s="305">
        <v>3</v>
      </c>
      <c r="P26" s="237"/>
      <c r="Q26" s="237"/>
      <c r="R26" s="237">
        <v>2</v>
      </c>
      <c r="S26" s="238">
        <v>2</v>
      </c>
      <c r="T26" s="312" t="s">
        <v>381</v>
      </c>
      <c r="U26" s="237">
        <v>3</v>
      </c>
      <c r="V26" s="237">
        <v>2</v>
      </c>
      <c r="W26" s="237">
        <v>2</v>
      </c>
      <c r="X26" s="239"/>
      <c r="Y26" s="3"/>
    </row>
    <row r="27" spans="1:25" ht="15">
      <c r="A27" s="428"/>
      <c r="B27" s="247"/>
      <c r="C27" s="237"/>
      <c r="D27" s="237"/>
      <c r="E27" s="237"/>
      <c r="F27" s="237"/>
      <c r="G27" s="238"/>
      <c r="H27" s="247"/>
      <c r="I27" s="305"/>
      <c r="J27" s="237"/>
      <c r="K27" s="237"/>
      <c r="L27" s="237"/>
      <c r="M27" s="238"/>
      <c r="N27" s="236" t="s">
        <v>343</v>
      </c>
      <c r="O27" s="305">
        <v>3</v>
      </c>
      <c r="P27" s="288"/>
      <c r="Q27" s="288"/>
      <c r="R27" s="237">
        <v>2</v>
      </c>
      <c r="S27" s="238">
        <v>2</v>
      </c>
      <c r="T27" s="243" t="s">
        <v>192</v>
      </c>
      <c r="U27" s="237">
        <v>3</v>
      </c>
      <c r="V27" s="237"/>
      <c r="W27" s="237"/>
      <c r="X27" s="237">
        <v>2</v>
      </c>
      <c r="Y27" s="4">
        <v>2</v>
      </c>
    </row>
    <row r="28" spans="1:30" ht="16.5">
      <c r="A28" s="428"/>
      <c r="B28" s="243"/>
      <c r="C28" s="237"/>
      <c r="D28" s="237"/>
      <c r="E28" s="237"/>
      <c r="F28" s="305"/>
      <c r="G28" s="240"/>
      <c r="H28" s="243"/>
      <c r="I28" s="237"/>
      <c r="J28" s="289"/>
      <c r="K28" s="289"/>
      <c r="L28" s="237"/>
      <c r="M28" s="237"/>
      <c r="N28" s="236" t="s">
        <v>344</v>
      </c>
      <c r="O28" s="305">
        <v>3</v>
      </c>
      <c r="P28" s="266"/>
      <c r="Q28" s="266"/>
      <c r="R28" s="305">
        <v>2</v>
      </c>
      <c r="S28" s="240">
        <v>2</v>
      </c>
      <c r="T28" s="257" t="s">
        <v>194</v>
      </c>
      <c r="U28" s="305">
        <v>3</v>
      </c>
      <c r="V28" s="305"/>
      <c r="W28" s="305"/>
      <c r="X28" s="239">
        <v>2</v>
      </c>
      <c r="Y28" s="16">
        <v>2</v>
      </c>
      <c r="AB28" s="124" t="s">
        <v>190</v>
      </c>
      <c r="AC28" s="124" t="s">
        <v>191</v>
      </c>
      <c r="AD28" s="124">
        <f>AD13+AC13</f>
        <v>56</v>
      </c>
    </row>
    <row r="29" spans="1:30" ht="16.5">
      <c r="A29" s="428"/>
      <c r="B29" s="258"/>
      <c r="C29" s="237"/>
      <c r="D29" s="237"/>
      <c r="E29" s="237"/>
      <c r="F29" s="237"/>
      <c r="G29" s="276"/>
      <c r="H29" s="290"/>
      <c r="I29" s="305"/>
      <c r="J29" s="266"/>
      <c r="K29" s="266"/>
      <c r="L29" s="305"/>
      <c r="M29" s="240"/>
      <c r="N29" s="236" t="s">
        <v>345</v>
      </c>
      <c r="O29" s="305">
        <v>3</v>
      </c>
      <c r="P29" s="266"/>
      <c r="Q29" s="266"/>
      <c r="R29" s="305">
        <v>2</v>
      </c>
      <c r="S29" s="240">
        <v>2</v>
      </c>
      <c r="T29" s="291" t="s">
        <v>130</v>
      </c>
      <c r="U29" s="292">
        <v>3</v>
      </c>
      <c r="V29" s="292">
        <v>2</v>
      </c>
      <c r="W29" s="292">
        <v>2</v>
      </c>
      <c r="X29" s="239"/>
      <c r="Y29" s="41"/>
      <c r="AC29" s="124" t="s">
        <v>193</v>
      </c>
      <c r="AD29" s="124">
        <f>AC24+AD24</f>
        <v>56</v>
      </c>
    </row>
    <row r="30" spans="1:30" ht="16.5">
      <c r="A30" s="428"/>
      <c r="B30" s="258"/>
      <c r="C30" s="237"/>
      <c r="D30" s="237"/>
      <c r="E30" s="237"/>
      <c r="F30" s="237"/>
      <c r="G30" s="276"/>
      <c r="H30" s="290"/>
      <c r="I30" s="305"/>
      <c r="J30" s="266"/>
      <c r="K30" s="266"/>
      <c r="L30" s="305"/>
      <c r="M30" s="240"/>
      <c r="N30" s="236" t="s">
        <v>392</v>
      </c>
      <c r="O30" s="305">
        <v>3</v>
      </c>
      <c r="P30" s="305"/>
      <c r="Q30" s="305"/>
      <c r="R30" s="305">
        <v>2</v>
      </c>
      <c r="S30" s="240">
        <v>2</v>
      </c>
      <c r="T30" s="291" t="s">
        <v>391</v>
      </c>
      <c r="U30" s="292">
        <v>3</v>
      </c>
      <c r="V30" s="292">
        <v>2</v>
      </c>
      <c r="W30" s="292">
        <v>2</v>
      </c>
      <c r="X30" s="239"/>
      <c r="Y30" s="41"/>
      <c r="AB30" s="124" t="s">
        <v>195</v>
      </c>
      <c r="AC30" s="124" t="s">
        <v>191</v>
      </c>
      <c r="AD30" s="124">
        <f>AE13</f>
        <v>72</v>
      </c>
    </row>
    <row r="31" spans="1:25" ht="15">
      <c r="A31" s="428"/>
      <c r="B31" s="293"/>
      <c r="C31" s="237"/>
      <c r="D31" s="237"/>
      <c r="E31" s="237"/>
      <c r="F31" s="237"/>
      <c r="G31" s="276"/>
      <c r="H31" s="290"/>
      <c r="I31" s="305"/>
      <c r="J31" s="266"/>
      <c r="K31" s="266"/>
      <c r="L31" s="305"/>
      <c r="M31" s="240"/>
      <c r="N31" s="236"/>
      <c r="O31" s="281">
        <v>3</v>
      </c>
      <c r="P31" s="281"/>
      <c r="Q31" s="281"/>
      <c r="R31" s="305">
        <v>2</v>
      </c>
      <c r="S31" s="240">
        <v>2</v>
      </c>
      <c r="T31" s="291" t="s">
        <v>384</v>
      </c>
      <c r="U31" s="305">
        <v>3</v>
      </c>
      <c r="V31" s="305">
        <v>2</v>
      </c>
      <c r="W31" s="305">
        <v>2</v>
      </c>
      <c r="X31" s="239"/>
      <c r="Y31" s="41"/>
    </row>
    <row r="32" spans="1:30" ht="16.5">
      <c r="A32" s="428"/>
      <c r="B32" s="258"/>
      <c r="C32" s="241"/>
      <c r="D32" s="237"/>
      <c r="E32" s="237"/>
      <c r="F32" s="237"/>
      <c r="G32" s="276"/>
      <c r="H32" s="290"/>
      <c r="I32" s="305"/>
      <c r="J32" s="266"/>
      <c r="K32" s="266"/>
      <c r="L32" s="305"/>
      <c r="M32" s="240"/>
      <c r="N32" s="236"/>
      <c r="O32" s="305"/>
      <c r="P32" s="305"/>
      <c r="Q32" s="305"/>
      <c r="R32" s="305"/>
      <c r="S32" s="240"/>
      <c r="T32" s="313" t="s">
        <v>385</v>
      </c>
      <c r="U32" s="305">
        <v>3</v>
      </c>
      <c r="V32" s="305">
        <v>2</v>
      </c>
      <c r="W32" s="305">
        <v>2</v>
      </c>
      <c r="X32" s="239"/>
      <c r="Y32" s="41"/>
      <c r="AA32" s="124">
        <f>D35+F35+J35+L35+P35+R35+V35+X35</f>
        <v>72</v>
      </c>
      <c r="AC32" s="124" t="s">
        <v>196</v>
      </c>
      <c r="AD32" s="124">
        <f>AE24</f>
        <v>72</v>
      </c>
    </row>
    <row r="33" spans="1:27" ht="15">
      <c r="A33" s="428"/>
      <c r="B33" s="258"/>
      <c r="C33" s="241"/>
      <c r="D33" s="237"/>
      <c r="E33" s="237"/>
      <c r="F33" s="237"/>
      <c r="G33" s="276"/>
      <c r="H33" s="290"/>
      <c r="I33" s="305"/>
      <c r="J33" s="266"/>
      <c r="K33" s="266"/>
      <c r="L33" s="305"/>
      <c r="M33" s="240"/>
      <c r="N33" s="236"/>
      <c r="O33" s="305"/>
      <c r="P33" s="305"/>
      <c r="Q33" s="305"/>
      <c r="R33" s="305"/>
      <c r="S33" s="240"/>
      <c r="T33" s="291" t="s">
        <v>397</v>
      </c>
      <c r="U33" s="305">
        <v>3</v>
      </c>
      <c r="V33" s="305">
        <v>2</v>
      </c>
      <c r="W33" s="305">
        <v>2</v>
      </c>
      <c r="X33" s="239"/>
      <c r="Y33" s="41"/>
      <c r="AA33" s="124">
        <f>AA15+AA32</f>
        <v>128</v>
      </c>
    </row>
    <row r="34" spans="1:25" ht="16.5">
      <c r="A34" s="429"/>
      <c r="B34" s="258"/>
      <c r="C34" s="241"/>
      <c r="D34" s="237"/>
      <c r="E34" s="237"/>
      <c r="F34" s="237"/>
      <c r="G34" s="276"/>
      <c r="H34" s="290"/>
      <c r="I34" s="305"/>
      <c r="J34" s="266"/>
      <c r="K34" s="266"/>
      <c r="L34" s="305"/>
      <c r="M34" s="240"/>
      <c r="N34" s="236"/>
      <c r="O34" s="305"/>
      <c r="P34" s="305"/>
      <c r="Q34" s="305"/>
      <c r="R34" s="305"/>
      <c r="S34" s="240"/>
      <c r="T34" s="314" t="s">
        <v>400</v>
      </c>
      <c r="U34" s="286">
        <v>3</v>
      </c>
      <c r="V34" s="286"/>
      <c r="W34" s="286"/>
      <c r="X34" s="286">
        <v>2</v>
      </c>
      <c r="Y34" s="297">
        <v>2</v>
      </c>
    </row>
    <row r="35" spans="1:25" ht="15">
      <c r="A35" s="429"/>
      <c r="B35" s="418" t="s">
        <v>41</v>
      </c>
      <c r="C35" s="397"/>
      <c r="D35" s="305">
        <v>8</v>
      </c>
      <c r="E35" s="305">
        <v>8</v>
      </c>
      <c r="F35" s="305">
        <v>4</v>
      </c>
      <c r="G35" s="259">
        <v>4</v>
      </c>
      <c r="H35" s="377" t="s">
        <v>41</v>
      </c>
      <c r="I35" s="378"/>
      <c r="J35" s="305">
        <v>8</v>
      </c>
      <c r="K35" s="305">
        <v>8</v>
      </c>
      <c r="L35" s="305">
        <v>8</v>
      </c>
      <c r="M35" s="240">
        <v>8</v>
      </c>
      <c r="N35" s="377" t="s">
        <v>41</v>
      </c>
      <c r="O35" s="378"/>
      <c r="P35" s="305">
        <v>10</v>
      </c>
      <c r="Q35" s="305">
        <v>10</v>
      </c>
      <c r="R35" s="305">
        <v>11</v>
      </c>
      <c r="S35" s="240">
        <v>11</v>
      </c>
      <c r="T35" s="377" t="s">
        <v>41</v>
      </c>
      <c r="U35" s="378"/>
      <c r="V35" s="305">
        <v>12</v>
      </c>
      <c r="W35" s="305">
        <v>12</v>
      </c>
      <c r="X35" s="239">
        <v>11</v>
      </c>
      <c r="Y35" s="41">
        <v>11</v>
      </c>
    </row>
    <row r="36" spans="1:25" s="208" customFormat="1" ht="14.25" thickBot="1">
      <c r="A36" s="206"/>
      <c r="B36" s="430" t="s">
        <v>42</v>
      </c>
      <c r="C36" s="384"/>
      <c r="D36" s="294">
        <v>19</v>
      </c>
      <c r="E36" s="294">
        <v>19</v>
      </c>
      <c r="F36" s="294">
        <v>20</v>
      </c>
      <c r="G36" s="295">
        <v>20</v>
      </c>
      <c r="H36" s="401" t="s">
        <v>42</v>
      </c>
      <c r="I36" s="383"/>
      <c r="J36" s="306">
        <v>16</v>
      </c>
      <c r="K36" s="306">
        <v>16</v>
      </c>
      <c r="L36" s="306">
        <v>17</v>
      </c>
      <c r="M36" s="254">
        <v>17</v>
      </c>
      <c r="N36" s="401" t="s">
        <v>42</v>
      </c>
      <c r="O36" s="383"/>
      <c r="P36" s="306">
        <v>14</v>
      </c>
      <c r="Q36" s="306">
        <v>14</v>
      </c>
      <c r="R36" s="306">
        <v>16</v>
      </c>
      <c r="S36" s="254">
        <v>16</v>
      </c>
      <c r="T36" s="401" t="s">
        <v>42</v>
      </c>
      <c r="U36" s="383"/>
      <c r="V36" s="306">
        <v>12</v>
      </c>
      <c r="W36" s="306">
        <v>12</v>
      </c>
      <c r="X36" s="253">
        <v>14</v>
      </c>
      <c r="Y36" s="117">
        <v>14</v>
      </c>
    </row>
    <row r="37" spans="1:33" s="152" customFormat="1" ht="15">
      <c r="A37" s="151"/>
      <c r="B37" s="230" t="s">
        <v>197</v>
      </c>
      <c r="C37" s="411" t="s">
        <v>198</v>
      </c>
      <c r="D37" s="411"/>
      <c r="E37" s="411"/>
      <c r="F37" s="411"/>
      <c r="G37" s="411"/>
      <c r="H37" s="146" t="s">
        <v>199</v>
      </c>
      <c r="I37" s="412" t="s">
        <v>200</v>
      </c>
      <c r="J37" s="412"/>
      <c r="K37" s="412"/>
      <c r="L37" s="412"/>
      <c r="M37" s="412"/>
      <c r="N37" s="146" t="s">
        <v>201</v>
      </c>
      <c r="O37" s="411" t="s">
        <v>202</v>
      </c>
      <c r="P37" s="411"/>
      <c r="Q37" s="411"/>
      <c r="R37" s="411"/>
      <c r="S37" s="411"/>
      <c r="T37" s="146" t="s">
        <v>203</v>
      </c>
      <c r="U37" s="411" t="s">
        <v>204</v>
      </c>
      <c r="V37" s="411"/>
      <c r="W37" s="411"/>
      <c r="X37" s="411"/>
      <c r="Y37" s="415"/>
      <c r="Z37" s="124"/>
      <c r="AA37" s="124"/>
      <c r="AB37" s="124"/>
      <c r="AC37" s="124"/>
      <c r="AD37" s="124"/>
      <c r="AE37" s="124"/>
      <c r="AF37" s="124"/>
      <c r="AG37" s="124"/>
    </row>
    <row r="38" spans="1:25" s="150" customFormat="1" ht="16.5" customHeight="1" thickBot="1">
      <c r="A38" s="153" t="s">
        <v>99</v>
      </c>
      <c r="B38" s="231" t="s">
        <v>205</v>
      </c>
      <c r="C38" s="408" t="s">
        <v>364</v>
      </c>
      <c r="D38" s="409"/>
      <c r="E38" s="409"/>
      <c r="F38" s="409"/>
      <c r="G38" s="410"/>
      <c r="H38" s="147" t="s">
        <v>371</v>
      </c>
      <c r="I38" s="408" t="s">
        <v>372</v>
      </c>
      <c r="J38" s="409"/>
      <c r="K38" s="409"/>
      <c r="L38" s="409"/>
      <c r="M38" s="410"/>
      <c r="N38" s="148" t="s">
        <v>373</v>
      </c>
      <c r="O38" s="408" t="s">
        <v>374</v>
      </c>
      <c r="P38" s="409"/>
      <c r="Q38" s="409"/>
      <c r="R38" s="409"/>
      <c r="S38" s="410"/>
      <c r="T38" s="149" t="s">
        <v>372</v>
      </c>
      <c r="U38" s="402" t="s">
        <v>375</v>
      </c>
      <c r="V38" s="403"/>
      <c r="W38" s="403"/>
      <c r="X38" s="403"/>
      <c r="Y38" s="404"/>
    </row>
    <row r="39" spans="1:25" s="150" customFormat="1" ht="16.5">
      <c r="A39" s="413" t="s">
        <v>393</v>
      </c>
      <c r="B39" s="414"/>
      <c r="C39" s="414"/>
      <c r="D39" s="414"/>
      <c r="E39" s="414"/>
      <c r="F39" s="414"/>
      <c r="G39" s="414"/>
      <c r="H39" s="414"/>
      <c r="I39" s="414"/>
      <c r="J39" s="414"/>
      <c r="K39" s="414"/>
      <c r="L39" s="414"/>
      <c r="M39" s="414"/>
      <c r="N39" s="414"/>
      <c r="O39" s="414"/>
      <c r="P39" s="414"/>
      <c r="Q39" s="414"/>
      <c r="R39" s="414"/>
      <c r="S39" s="414"/>
      <c r="T39" s="414"/>
      <c r="U39" s="296"/>
      <c r="V39" s="296"/>
      <c r="W39" s="296"/>
      <c r="X39" s="296"/>
      <c r="Y39" s="296"/>
    </row>
    <row r="40" spans="1:25" s="150" customFormat="1" ht="16.5">
      <c r="A40" s="413" t="s">
        <v>394</v>
      </c>
      <c r="B40" s="414"/>
      <c r="C40" s="414"/>
      <c r="D40" s="414"/>
      <c r="E40" s="414"/>
      <c r="F40" s="414"/>
      <c r="G40" s="414"/>
      <c r="H40" s="414"/>
      <c r="I40" s="414"/>
      <c r="J40" s="414"/>
      <c r="K40" s="414"/>
      <c r="L40" s="414"/>
      <c r="M40" s="414"/>
      <c r="N40" s="414"/>
      <c r="O40" s="414"/>
      <c r="P40" s="414"/>
      <c r="Q40" s="414"/>
      <c r="R40" s="414"/>
      <c r="S40" s="414"/>
      <c r="T40" s="414"/>
      <c r="U40" s="414"/>
      <c r="V40" s="414"/>
      <c r="W40" s="414"/>
      <c r="X40" s="414"/>
      <c r="Y40" s="414"/>
    </row>
    <row r="41" s="124" customFormat="1" ht="15"/>
    <row r="42" s="124" customFormat="1" ht="15"/>
    <row r="43" spans="2:25" ht="15"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</row>
    <row r="44" spans="3:4" ht="15">
      <c r="C44" s="124"/>
      <c r="D44" s="124"/>
    </row>
    <row r="45" ht="15">
      <c r="C45" s="124"/>
    </row>
    <row r="46" ht="15">
      <c r="C46" s="124"/>
    </row>
    <row r="47" ht="15">
      <c r="C47" s="124"/>
    </row>
  </sheetData>
  <sheetProtection/>
  <mergeCells count="42">
    <mergeCell ref="A40:Y40"/>
    <mergeCell ref="A5:A15"/>
    <mergeCell ref="A16:A33"/>
    <mergeCell ref="A34:A35"/>
    <mergeCell ref="P2:Y2"/>
    <mergeCell ref="T36:U36"/>
    <mergeCell ref="N35:O35"/>
    <mergeCell ref="T35:U35"/>
    <mergeCell ref="B36:C36"/>
    <mergeCell ref="H36:I36"/>
    <mergeCell ref="B35:C35"/>
    <mergeCell ref="A1:Y1"/>
    <mergeCell ref="T13:U13"/>
    <mergeCell ref="A2:G2"/>
    <mergeCell ref="H2:M2"/>
    <mergeCell ref="A3:A4"/>
    <mergeCell ref="B3:C3"/>
    <mergeCell ref="H13:I13"/>
    <mergeCell ref="J3:K3"/>
    <mergeCell ref="B13:C13"/>
    <mergeCell ref="L3:M3"/>
    <mergeCell ref="D3:E3"/>
    <mergeCell ref="N36:O36"/>
    <mergeCell ref="P3:Q3"/>
    <mergeCell ref="U37:Y37"/>
    <mergeCell ref="F3:G3"/>
    <mergeCell ref="H3:I3"/>
    <mergeCell ref="N13:O13"/>
    <mergeCell ref="H35:I35"/>
    <mergeCell ref="N3:O3"/>
    <mergeCell ref="C37:G37"/>
    <mergeCell ref="I37:M37"/>
    <mergeCell ref="O37:S37"/>
    <mergeCell ref="C38:G38"/>
    <mergeCell ref="I38:M38"/>
    <mergeCell ref="A39:T39"/>
    <mergeCell ref="U38:Y38"/>
    <mergeCell ref="X3:Y3"/>
    <mergeCell ref="V3:W3"/>
    <mergeCell ref="T3:U3"/>
    <mergeCell ref="O38:S38"/>
    <mergeCell ref="R3:S3"/>
  </mergeCells>
  <printOptions horizontalCentered="1" verticalCentered="1"/>
  <pageMargins left="0.1968503937007874" right="0" top="0" bottom="0" header="0" footer="0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8"/>
  <sheetViews>
    <sheetView zoomScalePageLayoutView="0" workbookViewId="0" topLeftCell="A1">
      <selection activeCell="T24" sqref="T24"/>
    </sheetView>
  </sheetViews>
  <sheetFormatPr defaultColWidth="9.00390625" defaultRowHeight="16.5"/>
  <cols>
    <col min="1" max="1" width="4.625" style="126" customWidth="1"/>
    <col min="2" max="2" width="19.875" style="126" customWidth="1"/>
    <col min="3" max="3" width="4.625" style="126" customWidth="1"/>
    <col min="4" max="4" width="4.375" style="126" customWidth="1"/>
    <col min="5" max="5" width="4.625" style="126" customWidth="1"/>
    <col min="6" max="6" width="21.125" style="126" customWidth="1"/>
    <col min="7" max="7" width="4.125" style="126" customWidth="1"/>
    <col min="8" max="8" width="4.375" style="126" customWidth="1"/>
    <col min="9" max="9" width="4.50390625" style="126" customWidth="1"/>
    <col min="10" max="10" width="17.875" style="126" customWidth="1"/>
    <col min="11" max="11" width="4.875" style="126" customWidth="1"/>
    <col min="12" max="12" width="5.125" style="126" customWidth="1"/>
    <col min="13" max="13" width="5.375" style="126" customWidth="1"/>
    <col min="14" max="14" width="19.50390625" style="126" customWidth="1"/>
    <col min="15" max="15" width="5.00390625" style="126" customWidth="1"/>
    <col min="16" max="16" width="4.875" style="126" customWidth="1"/>
    <col min="17" max="17" width="5.00390625" style="126" customWidth="1"/>
    <col min="18" max="16384" width="9.00390625" style="126" customWidth="1"/>
  </cols>
  <sheetData>
    <row r="1" spans="1:17" ht="24.75">
      <c r="A1" s="419" t="s">
        <v>310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</row>
    <row r="2" spans="1:19" ht="34.5" customHeight="1" thickBot="1">
      <c r="A2" s="457" t="s">
        <v>0</v>
      </c>
      <c r="B2" s="457"/>
      <c r="C2" s="457"/>
      <c r="D2" s="457"/>
      <c r="E2" s="457" t="s">
        <v>227</v>
      </c>
      <c r="F2" s="457"/>
      <c r="G2" s="457"/>
      <c r="H2" s="457"/>
      <c r="I2" s="457"/>
      <c r="J2" s="370" t="s">
        <v>288</v>
      </c>
      <c r="K2" s="370"/>
      <c r="L2" s="370"/>
      <c r="M2" s="370"/>
      <c r="N2" s="370"/>
      <c r="O2" s="370"/>
      <c r="P2" s="370"/>
      <c r="Q2" s="370"/>
      <c r="R2" s="156"/>
      <c r="S2" s="156"/>
    </row>
    <row r="3" spans="1:23" ht="15">
      <c r="A3" s="447" t="s">
        <v>2</v>
      </c>
      <c r="B3" s="449" t="s">
        <v>289</v>
      </c>
      <c r="C3" s="450"/>
      <c r="D3" s="450"/>
      <c r="E3" s="451"/>
      <c r="F3" s="449" t="s">
        <v>291</v>
      </c>
      <c r="G3" s="450"/>
      <c r="H3" s="450"/>
      <c r="I3" s="451"/>
      <c r="J3" s="449" t="s">
        <v>293</v>
      </c>
      <c r="K3" s="450"/>
      <c r="L3" s="450"/>
      <c r="M3" s="451"/>
      <c r="N3" s="449" t="s">
        <v>295</v>
      </c>
      <c r="O3" s="450"/>
      <c r="P3" s="450"/>
      <c r="Q3" s="451"/>
      <c r="R3" s="157"/>
      <c r="S3" s="74" t="s">
        <v>160</v>
      </c>
      <c r="T3" s="74"/>
      <c r="U3" s="74"/>
      <c r="V3" s="74"/>
      <c r="W3" s="74"/>
    </row>
    <row r="4" spans="1:23" ht="17.25" thickBot="1">
      <c r="A4" s="448"/>
      <c r="B4" s="158" t="s">
        <v>3</v>
      </c>
      <c r="C4" s="159" t="s">
        <v>4</v>
      </c>
      <c r="D4" s="159" t="s">
        <v>5</v>
      </c>
      <c r="E4" s="160" t="s">
        <v>6</v>
      </c>
      <c r="F4" s="158" t="s">
        <v>3</v>
      </c>
      <c r="G4" s="159" t="s">
        <v>4</v>
      </c>
      <c r="H4" s="159" t="s">
        <v>5</v>
      </c>
      <c r="I4" s="160" t="s">
        <v>6</v>
      </c>
      <c r="J4" s="158" t="s">
        <v>3</v>
      </c>
      <c r="K4" s="159" t="s">
        <v>4</v>
      </c>
      <c r="L4" s="159" t="s">
        <v>5</v>
      </c>
      <c r="M4" s="160" t="s">
        <v>6</v>
      </c>
      <c r="N4" s="158" t="s">
        <v>3</v>
      </c>
      <c r="O4" s="159" t="s">
        <v>4</v>
      </c>
      <c r="P4" s="159" t="s">
        <v>5</v>
      </c>
      <c r="Q4" s="160" t="s">
        <v>6</v>
      </c>
      <c r="S4" s="132" t="s">
        <v>72</v>
      </c>
      <c r="T4" s="74" t="s">
        <v>165</v>
      </c>
      <c r="U4" s="74" t="s">
        <v>166</v>
      </c>
      <c r="V4" s="74" t="s">
        <v>167</v>
      </c>
      <c r="W4" s="132"/>
    </row>
    <row r="5" spans="1:23" ht="18" customHeight="1" thickTop="1">
      <c r="A5" s="452" t="s">
        <v>7</v>
      </c>
      <c r="B5" s="94" t="s">
        <v>88</v>
      </c>
      <c r="C5" s="38">
        <v>2</v>
      </c>
      <c r="D5" s="38">
        <v>2</v>
      </c>
      <c r="E5" s="39">
        <v>2</v>
      </c>
      <c r="F5" s="87" t="s">
        <v>208</v>
      </c>
      <c r="G5" s="19">
        <v>2</v>
      </c>
      <c r="H5" s="19">
        <v>2</v>
      </c>
      <c r="I5" s="46">
        <v>2</v>
      </c>
      <c r="J5" s="94" t="s">
        <v>209</v>
      </c>
      <c r="K5" s="38">
        <v>2</v>
      </c>
      <c r="L5" s="38">
        <v>2</v>
      </c>
      <c r="M5" s="39">
        <v>2</v>
      </c>
      <c r="N5" s="87" t="s">
        <v>83</v>
      </c>
      <c r="O5" s="28">
        <v>2</v>
      </c>
      <c r="P5" s="28">
        <v>3</v>
      </c>
      <c r="Q5" s="41">
        <v>3</v>
      </c>
      <c r="R5" s="161"/>
      <c r="S5" s="133" t="s">
        <v>170</v>
      </c>
      <c r="T5" s="134">
        <f>SUMIF($C$5:$C$12,"=1",$D$5:$D$12)</f>
        <v>0</v>
      </c>
      <c r="U5" s="134">
        <f>SUMIF($C$5:$C$12,"=2",$D$5:$D$12)</f>
        <v>11</v>
      </c>
      <c r="V5" s="135">
        <f>D27</f>
        <v>8</v>
      </c>
      <c r="W5" s="132">
        <f>T5+U5+V5</f>
        <v>19</v>
      </c>
    </row>
    <row r="6" spans="1:23" ht="15">
      <c r="A6" s="453"/>
      <c r="B6" s="87" t="s">
        <v>94</v>
      </c>
      <c r="C6" s="19">
        <v>2</v>
      </c>
      <c r="D6" s="19">
        <v>3</v>
      </c>
      <c r="E6" s="20">
        <v>3</v>
      </c>
      <c r="F6" s="87" t="s">
        <v>219</v>
      </c>
      <c r="G6" s="22">
        <v>2</v>
      </c>
      <c r="H6" s="22">
        <v>3</v>
      </c>
      <c r="I6" s="23">
        <v>3</v>
      </c>
      <c r="J6" s="87" t="s">
        <v>97</v>
      </c>
      <c r="K6" s="28">
        <v>2</v>
      </c>
      <c r="L6" s="28">
        <v>2</v>
      </c>
      <c r="M6" s="41">
        <v>2</v>
      </c>
      <c r="N6" s="81"/>
      <c r="O6" s="19"/>
      <c r="P6" s="19"/>
      <c r="Q6" s="20"/>
      <c r="R6" s="162"/>
      <c r="S6" s="136" t="s">
        <v>171</v>
      </c>
      <c r="T6" s="137">
        <f>SUMIF($G$5:$G$12,"=1",$H$5:$H$12)</f>
        <v>0</v>
      </c>
      <c r="U6" s="137">
        <f>SUMIF($G$5:$G$12,"=2",$H$5:$H$12)</f>
        <v>13</v>
      </c>
      <c r="V6" s="138">
        <f>H27</f>
        <v>6</v>
      </c>
      <c r="W6" s="132">
        <f>T6+U6+V6</f>
        <v>19</v>
      </c>
    </row>
    <row r="7" spans="1:23" ht="15">
      <c r="A7" s="453"/>
      <c r="B7" s="80" t="s">
        <v>228</v>
      </c>
      <c r="C7" s="22">
        <v>2</v>
      </c>
      <c r="D7" s="22">
        <v>2</v>
      </c>
      <c r="E7" s="23">
        <v>2</v>
      </c>
      <c r="F7" s="87" t="s">
        <v>91</v>
      </c>
      <c r="G7" s="19">
        <v>2</v>
      </c>
      <c r="H7" s="19">
        <v>3</v>
      </c>
      <c r="I7" s="46">
        <v>3</v>
      </c>
      <c r="J7" s="87" t="s">
        <v>95</v>
      </c>
      <c r="K7" s="19">
        <v>2</v>
      </c>
      <c r="L7" s="19">
        <v>3</v>
      </c>
      <c r="M7" s="20">
        <v>3</v>
      </c>
      <c r="N7" s="105"/>
      <c r="O7" s="19"/>
      <c r="P7" s="19"/>
      <c r="Q7" s="20"/>
      <c r="R7" s="163"/>
      <c r="S7" s="136" t="s">
        <v>173</v>
      </c>
      <c r="T7" s="137">
        <f>SUMIF($K$5:$K$12,"=1",$L$5:$L$12)</f>
        <v>0</v>
      </c>
      <c r="U7" s="137">
        <f>SUMIF($K$5:$K$12,"=2",$L$5:$L$12)</f>
        <v>7</v>
      </c>
      <c r="V7" s="138">
        <f>L27</f>
        <v>10</v>
      </c>
      <c r="W7" s="132">
        <f>T7+U7+V7</f>
        <v>17</v>
      </c>
    </row>
    <row r="8" spans="1:23" ht="15.75" thickBot="1">
      <c r="A8" s="453"/>
      <c r="B8" s="80" t="s">
        <v>229</v>
      </c>
      <c r="C8" s="22">
        <v>2</v>
      </c>
      <c r="D8" s="22">
        <v>2</v>
      </c>
      <c r="E8" s="44">
        <v>2</v>
      </c>
      <c r="F8" s="67" t="s">
        <v>230</v>
      </c>
      <c r="G8" s="19">
        <v>2</v>
      </c>
      <c r="H8" s="19">
        <v>2</v>
      </c>
      <c r="I8" s="20">
        <v>2</v>
      </c>
      <c r="J8" s="87"/>
      <c r="K8" s="28"/>
      <c r="L8" s="28"/>
      <c r="M8" s="41"/>
      <c r="N8" s="105"/>
      <c r="O8" s="19"/>
      <c r="P8" s="19"/>
      <c r="Q8" s="20"/>
      <c r="R8" s="163"/>
      <c r="S8" s="139" t="s">
        <v>174</v>
      </c>
      <c r="T8" s="140">
        <f>SUMIF($O$5:$O$12,"=1",$P$5:$P$12)</f>
        <v>0</v>
      </c>
      <c r="U8" s="140">
        <f>SUMIF($O$5:$O$12,"=2",$P$5:$P$12)</f>
        <v>3</v>
      </c>
      <c r="V8" s="141">
        <f>P27</f>
        <v>14</v>
      </c>
      <c r="W8" s="132">
        <f>T8+U8+V8</f>
        <v>17</v>
      </c>
    </row>
    <row r="9" spans="1:23" ht="15.75" thickTop="1">
      <c r="A9" s="453"/>
      <c r="B9" s="81" t="s">
        <v>231</v>
      </c>
      <c r="C9" s="19">
        <v>2</v>
      </c>
      <c r="D9" s="19">
        <v>2</v>
      </c>
      <c r="E9" s="20">
        <v>2</v>
      </c>
      <c r="F9" s="113" t="s">
        <v>142</v>
      </c>
      <c r="G9" s="38">
        <v>2</v>
      </c>
      <c r="H9" s="38">
        <v>3</v>
      </c>
      <c r="I9" s="39">
        <v>3</v>
      </c>
      <c r="J9" s="87"/>
      <c r="K9" s="19"/>
      <c r="L9" s="19"/>
      <c r="M9" s="20"/>
      <c r="N9" s="164"/>
      <c r="O9" s="19"/>
      <c r="P9" s="19"/>
      <c r="Q9" s="20"/>
      <c r="R9" s="162"/>
      <c r="S9" s="74" t="s">
        <v>179</v>
      </c>
      <c r="T9" s="74">
        <f>SUM(T5:T8)</f>
        <v>0</v>
      </c>
      <c r="U9" s="74">
        <f>SUM(U5:U8)</f>
        <v>34</v>
      </c>
      <c r="V9" s="74">
        <f>SUM(V5:V8)</f>
        <v>38</v>
      </c>
      <c r="W9" s="132">
        <f>SUM(W5:W8)</f>
        <v>72</v>
      </c>
    </row>
    <row r="10" spans="1:23" ht="15">
      <c r="A10" s="453"/>
      <c r="B10" s="87"/>
      <c r="C10" s="19"/>
      <c r="D10" s="19"/>
      <c r="E10" s="20"/>
      <c r="F10" s="67"/>
      <c r="G10" s="19"/>
      <c r="H10" s="19"/>
      <c r="I10" s="20"/>
      <c r="J10" s="87"/>
      <c r="K10" s="19"/>
      <c r="L10" s="19"/>
      <c r="M10" s="20"/>
      <c r="N10" s="105"/>
      <c r="O10" s="19"/>
      <c r="P10" s="19"/>
      <c r="Q10" s="20"/>
      <c r="R10" s="162"/>
      <c r="S10" s="132"/>
      <c r="T10" s="132"/>
      <c r="U10" s="132"/>
      <c r="V10" s="132"/>
      <c r="W10" s="132"/>
    </row>
    <row r="11" spans="1:23" ht="15">
      <c r="A11" s="453"/>
      <c r="B11" s="81"/>
      <c r="C11" s="19"/>
      <c r="D11" s="19"/>
      <c r="E11" s="20"/>
      <c r="F11" s="113"/>
      <c r="G11" s="38"/>
      <c r="H11" s="38"/>
      <c r="I11" s="39"/>
      <c r="J11" s="155"/>
      <c r="K11" s="22"/>
      <c r="L11" s="165"/>
      <c r="M11" s="23"/>
      <c r="N11" s="166"/>
      <c r="O11" s="19"/>
      <c r="P11" s="19"/>
      <c r="Q11" s="20"/>
      <c r="R11" s="162"/>
      <c r="S11" s="132"/>
      <c r="T11" s="132"/>
      <c r="U11" s="132"/>
      <c r="V11" s="132"/>
      <c r="W11" s="132"/>
    </row>
    <row r="12" spans="1:23" ht="15">
      <c r="A12" s="453"/>
      <c r="B12" s="87"/>
      <c r="C12" s="19"/>
      <c r="D12" s="19"/>
      <c r="E12" s="20"/>
      <c r="F12" s="87"/>
      <c r="G12" s="28"/>
      <c r="H12" s="28"/>
      <c r="I12" s="167"/>
      <c r="J12" s="87"/>
      <c r="K12" s="19"/>
      <c r="L12" s="19"/>
      <c r="M12" s="20"/>
      <c r="N12" s="168"/>
      <c r="O12" s="19"/>
      <c r="P12" s="19"/>
      <c r="Q12" s="20"/>
      <c r="R12" s="124"/>
      <c r="S12" s="74"/>
      <c r="T12" s="74"/>
      <c r="U12" s="74"/>
      <c r="V12" s="74"/>
      <c r="W12" s="132"/>
    </row>
    <row r="13" spans="1:23" ht="15.75" thickBot="1">
      <c r="A13" s="454"/>
      <c r="B13" s="338" t="s">
        <v>13</v>
      </c>
      <c r="C13" s="339"/>
      <c r="D13" s="98">
        <v>11</v>
      </c>
      <c r="E13" s="99">
        <v>11</v>
      </c>
      <c r="F13" s="338" t="s">
        <v>13</v>
      </c>
      <c r="G13" s="339"/>
      <c r="H13" s="98">
        <v>13</v>
      </c>
      <c r="I13" s="169">
        <v>13</v>
      </c>
      <c r="J13" s="458" t="s">
        <v>13</v>
      </c>
      <c r="K13" s="459"/>
      <c r="L13" s="98">
        <v>7</v>
      </c>
      <c r="M13" s="99">
        <v>7</v>
      </c>
      <c r="N13" s="446" t="s">
        <v>13</v>
      </c>
      <c r="O13" s="339"/>
      <c r="P13" s="98">
        <v>3</v>
      </c>
      <c r="Q13" s="99">
        <v>3</v>
      </c>
      <c r="R13" s="170">
        <f>D13+H13+L13+P13</f>
        <v>34</v>
      </c>
      <c r="S13" s="74"/>
      <c r="T13" s="74"/>
      <c r="U13" s="74"/>
      <c r="V13" s="74"/>
      <c r="W13" s="132"/>
    </row>
    <row r="14" spans="1:23" ht="16.5" customHeight="1">
      <c r="A14" s="452" t="s">
        <v>14</v>
      </c>
      <c r="B14" s="87" t="s">
        <v>225</v>
      </c>
      <c r="C14" s="22">
        <v>3</v>
      </c>
      <c r="D14" s="22">
        <v>2</v>
      </c>
      <c r="E14" s="23">
        <v>2</v>
      </c>
      <c r="F14" s="85" t="s">
        <v>224</v>
      </c>
      <c r="G14" s="30">
        <v>3</v>
      </c>
      <c r="H14" s="30">
        <v>2</v>
      </c>
      <c r="I14" s="31">
        <v>2</v>
      </c>
      <c r="J14" s="29" t="s">
        <v>336</v>
      </c>
      <c r="K14" s="19">
        <v>3</v>
      </c>
      <c r="L14" s="22">
        <v>2</v>
      </c>
      <c r="M14" s="23">
        <v>2</v>
      </c>
      <c r="N14" s="105" t="s">
        <v>138</v>
      </c>
      <c r="O14" s="19">
        <v>3</v>
      </c>
      <c r="P14" s="19">
        <v>2</v>
      </c>
      <c r="Q14" s="20">
        <v>2</v>
      </c>
      <c r="R14" s="124"/>
      <c r="S14" s="74" t="s">
        <v>180</v>
      </c>
      <c r="T14" s="171"/>
      <c r="U14" s="74"/>
      <c r="V14" s="74"/>
      <c r="W14" s="132"/>
    </row>
    <row r="15" spans="1:23" ht="15.75" thickBot="1">
      <c r="A15" s="453"/>
      <c r="B15" s="67" t="s">
        <v>232</v>
      </c>
      <c r="C15" s="22">
        <v>3</v>
      </c>
      <c r="D15" s="22">
        <v>2</v>
      </c>
      <c r="E15" s="23">
        <v>2</v>
      </c>
      <c r="F15" s="80" t="s">
        <v>106</v>
      </c>
      <c r="G15" s="22">
        <v>3</v>
      </c>
      <c r="H15" s="22">
        <v>2</v>
      </c>
      <c r="I15" s="23">
        <v>2</v>
      </c>
      <c r="J15" s="69" t="s">
        <v>134</v>
      </c>
      <c r="K15" s="22">
        <v>3</v>
      </c>
      <c r="L15" s="22">
        <v>2</v>
      </c>
      <c r="M15" s="23">
        <v>2</v>
      </c>
      <c r="N15" s="69" t="s">
        <v>218</v>
      </c>
      <c r="O15" s="22">
        <v>3</v>
      </c>
      <c r="P15" s="22">
        <v>2</v>
      </c>
      <c r="Q15" s="23">
        <v>2</v>
      </c>
      <c r="R15" s="124"/>
      <c r="S15" s="132" t="s">
        <v>72</v>
      </c>
      <c r="T15" s="74" t="s">
        <v>165</v>
      </c>
      <c r="U15" s="74" t="s">
        <v>166</v>
      </c>
      <c r="V15" s="74" t="s">
        <v>167</v>
      </c>
      <c r="W15" s="74"/>
    </row>
    <row r="16" spans="1:23" ht="18" customHeight="1" thickTop="1">
      <c r="A16" s="453"/>
      <c r="B16" s="84" t="s">
        <v>136</v>
      </c>
      <c r="C16" s="22">
        <v>3</v>
      </c>
      <c r="D16" s="22">
        <v>2</v>
      </c>
      <c r="E16" s="23">
        <v>2</v>
      </c>
      <c r="F16" s="67" t="s">
        <v>217</v>
      </c>
      <c r="G16" s="22">
        <v>3</v>
      </c>
      <c r="H16" s="22">
        <v>2</v>
      </c>
      <c r="I16" s="23">
        <v>2</v>
      </c>
      <c r="J16" s="119" t="s">
        <v>131</v>
      </c>
      <c r="K16" s="21">
        <v>3</v>
      </c>
      <c r="L16" s="21">
        <v>2</v>
      </c>
      <c r="M16" s="21">
        <v>2</v>
      </c>
      <c r="N16" s="87" t="s">
        <v>215</v>
      </c>
      <c r="O16" s="21">
        <v>3</v>
      </c>
      <c r="P16" s="21">
        <v>2</v>
      </c>
      <c r="Q16" s="37">
        <v>2</v>
      </c>
      <c r="R16" s="163"/>
      <c r="S16" s="133" t="s">
        <v>170</v>
      </c>
      <c r="T16" s="134">
        <f>SUMIF($C$5:$C$12,"=1",$E$5:$E$12)</f>
        <v>0</v>
      </c>
      <c r="U16" s="134">
        <f>SUMIF($C$5:$C$12,"=2",$E$5:$E$12)</f>
        <v>11</v>
      </c>
      <c r="V16" s="135">
        <f>E27</f>
        <v>8</v>
      </c>
      <c r="W16" s="132">
        <f>T16+U16+V16</f>
        <v>19</v>
      </c>
    </row>
    <row r="17" spans="1:23" ht="15">
      <c r="A17" s="453"/>
      <c r="B17" s="87" t="s">
        <v>192</v>
      </c>
      <c r="C17" s="22">
        <v>3</v>
      </c>
      <c r="D17" s="22">
        <v>2</v>
      </c>
      <c r="E17" s="23">
        <v>2</v>
      </c>
      <c r="F17" s="25" t="s">
        <v>233</v>
      </c>
      <c r="G17" s="22">
        <v>3</v>
      </c>
      <c r="H17" s="22">
        <v>2</v>
      </c>
      <c r="I17" s="23">
        <v>2</v>
      </c>
      <c r="J17" s="87" t="s">
        <v>222</v>
      </c>
      <c r="K17" s="28">
        <v>3</v>
      </c>
      <c r="L17" s="28">
        <v>2</v>
      </c>
      <c r="M17" s="41">
        <v>2</v>
      </c>
      <c r="N17" s="119" t="s">
        <v>132</v>
      </c>
      <c r="O17" s="28">
        <v>3</v>
      </c>
      <c r="P17" s="28">
        <v>2</v>
      </c>
      <c r="Q17" s="41">
        <v>2</v>
      </c>
      <c r="R17" s="163"/>
      <c r="S17" s="136" t="s">
        <v>171</v>
      </c>
      <c r="T17" s="137">
        <f>SUMIF($G$5:$G$12,"=1",$I$5:$I$12)</f>
        <v>0</v>
      </c>
      <c r="U17" s="137">
        <f>SUMIF($G$5:$G$12,"=2",$I$5:$I$12)</f>
        <v>13</v>
      </c>
      <c r="V17" s="138">
        <f>I27</f>
        <v>6</v>
      </c>
      <c r="W17" s="132">
        <f>T17+U17+V17</f>
        <v>19</v>
      </c>
    </row>
    <row r="18" spans="1:23" ht="15">
      <c r="A18" s="453"/>
      <c r="B18" s="29" t="s">
        <v>185</v>
      </c>
      <c r="C18" s="30">
        <v>3</v>
      </c>
      <c r="D18" s="30">
        <v>2</v>
      </c>
      <c r="E18" s="31">
        <v>2</v>
      </c>
      <c r="F18" s="29" t="s">
        <v>234</v>
      </c>
      <c r="G18" s="30">
        <v>3</v>
      </c>
      <c r="H18" s="30">
        <v>2</v>
      </c>
      <c r="I18" s="31">
        <v>2</v>
      </c>
      <c r="J18" s="69" t="s">
        <v>235</v>
      </c>
      <c r="K18" s="22">
        <v>3</v>
      </c>
      <c r="L18" s="22">
        <v>2</v>
      </c>
      <c r="M18" s="23">
        <v>2</v>
      </c>
      <c r="N18" s="69" t="s">
        <v>236</v>
      </c>
      <c r="O18" s="22">
        <v>3</v>
      </c>
      <c r="P18" s="22">
        <v>2</v>
      </c>
      <c r="Q18" s="23">
        <v>2</v>
      </c>
      <c r="R18" s="163"/>
      <c r="S18" s="136" t="s">
        <v>173</v>
      </c>
      <c r="T18" s="137">
        <f>SUMIF($K$5:$K$12,"=1",$M$5:$M$12)</f>
        <v>0</v>
      </c>
      <c r="U18" s="137">
        <f>SUMIF($K$5:$K$12,"=2",$M$5:$M$12)</f>
        <v>7</v>
      </c>
      <c r="V18" s="138">
        <f>M27</f>
        <v>10</v>
      </c>
      <c r="W18" s="132">
        <f>T18+U18+V18</f>
        <v>17</v>
      </c>
    </row>
    <row r="19" spans="1:23" ht="15.75" thickBot="1">
      <c r="A19" s="453"/>
      <c r="B19" s="35" t="s">
        <v>237</v>
      </c>
      <c r="C19" s="22">
        <v>3</v>
      </c>
      <c r="D19" s="22">
        <v>2</v>
      </c>
      <c r="E19" s="23">
        <v>2</v>
      </c>
      <c r="F19" s="29" t="s">
        <v>238</v>
      </c>
      <c r="G19" s="22">
        <v>3</v>
      </c>
      <c r="H19" s="22">
        <v>2</v>
      </c>
      <c r="I19" s="23">
        <v>2</v>
      </c>
      <c r="J19" s="24" t="s">
        <v>239</v>
      </c>
      <c r="K19" s="22">
        <v>3</v>
      </c>
      <c r="L19" s="22">
        <v>2</v>
      </c>
      <c r="M19" s="23">
        <v>2</v>
      </c>
      <c r="N19" s="87" t="s">
        <v>113</v>
      </c>
      <c r="O19" s="28">
        <v>3</v>
      </c>
      <c r="P19" s="28">
        <v>2</v>
      </c>
      <c r="Q19" s="41">
        <v>2</v>
      </c>
      <c r="R19" s="163"/>
      <c r="S19" s="139" t="s">
        <v>174</v>
      </c>
      <c r="T19" s="140">
        <f>SUMIF($O$5:$O$12,"=1",$Q$5:$Q$12)</f>
        <v>0</v>
      </c>
      <c r="U19" s="140">
        <f>SUMIF($O$5:$O$12,"=2",$Q$5:$Q$12)</f>
        <v>3</v>
      </c>
      <c r="V19" s="141">
        <f>Q27</f>
        <v>14</v>
      </c>
      <c r="W19" s="132">
        <f>T19+U19+V19</f>
        <v>17</v>
      </c>
    </row>
    <row r="20" spans="1:23" ht="15.75" thickTop="1">
      <c r="A20" s="453"/>
      <c r="B20" s="172" t="s">
        <v>240</v>
      </c>
      <c r="C20" s="21">
        <v>3</v>
      </c>
      <c r="D20" s="21">
        <v>2</v>
      </c>
      <c r="E20" s="21">
        <v>2</v>
      </c>
      <c r="F20" s="80"/>
      <c r="G20" s="22"/>
      <c r="H20" s="22"/>
      <c r="I20" s="23"/>
      <c r="J20" s="17" t="s">
        <v>114</v>
      </c>
      <c r="K20" s="22">
        <v>3</v>
      </c>
      <c r="L20" s="22">
        <v>2</v>
      </c>
      <c r="M20" s="23">
        <v>2</v>
      </c>
      <c r="N20" s="69" t="s">
        <v>241</v>
      </c>
      <c r="O20" s="22">
        <v>3</v>
      </c>
      <c r="P20" s="22">
        <v>2</v>
      </c>
      <c r="Q20" s="23">
        <v>2</v>
      </c>
      <c r="R20" s="162"/>
      <c r="S20" s="74" t="s">
        <v>179</v>
      </c>
      <c r="T20" s="74">
        <f>SUM(T16:T19)</f>
        <v>0</v>
      </c>
      <c r="U20" s="74">
        <f>SUM(U16:U19)</f>
        <v>34</v>
      </c>
      <c r="V20" s="74">
        <f>SUM(V16:V19)</f>
        <v>38</v>
      </c>
      <c r="W20" s="132">
        <f>SUM(W16:W19)</f>
        <v>72</v>
      </c>
    </row>
    <row r="21" spans="1:18" ht="15">
      <c r="A21" s="453"/>
      <c r="B21" s="85"/>
      <c r="C21" s="30"/>
      <c r="D21" s="30"/>
      <c r="E21" s="31"/>
      <c r="F21" s="80"/>
      <c r="G21" s="22"/>
      <c r="H21" s="22"/>
      <c r="I21" s="23"/>
      <c r="J21" s="25" t="s">
        <v>242</v>
      </c>
      <c r="K21" s="22">
        <v>3</v>
      </c>
      <c r="L21" s="22">
        <v>2</v>
      </c>
      <c r="M21" s="23">
        <v>2</v>
      </c>
      <c r="N21" s="105" t="s">
        <v>243</v>
      </c>
      <c r="O21" s="19">
        <v>3</v>
      </c>
      <c r="P21" s="19">
        <v>3</v>
      </c>
      <c r="Q21" s="20">
        <v>3</v>
      </c>
      <c r="R21" s="162"/>
    </row>
    <row r="22" spans="1:18" ht="15">
      <c r="A22" s="453"/>
      <c r="B22" s="87"/>
      <c r="C22" s="22"/>
      <c r="D22" s="22"/>
      <c r="E22" s="23"/>
      <c r="F22" s="80"/>
      <c r="G22" s="22"/>
      <c r="H22" s="22"/>
      <c r="I22" s="23"/>
      <c r="J22" s="67"/>
      <c r="K22" s="22"/>
      <c r="L22" s="22"/>
      <c r="M22" s="23"/>
      <c r="N22" s="105" t="s">
        <v>169</v>
      </c>
      <c r="O22" s="19">
        <v>2</v>
      </c>
      <c r="P22" s="19">
        <v>3</v>
      </c>
      <c r="Q22" s="20">
        <v>3</v>
      </c>
      <c r="R22" s="173"/>
    </row>
    <row r="23" spans="1:18" ht="15">
      <c r="A23" s="453"/>
      <c r="B23" s="119"/>
      <c r="C23" s="21"/>
      <c r="D23" s="21"/>
      <c r="E23" s="21"/>
      <c r="F23" s="67"/>
      <c r="G23" s="22"/>
      <c r="H23" s="22"/>
      <c r="I23" s="23"/>
      <c r="J23" s="85"/>
      <c r="K23" s="19"/>
      <c r="L23" s="22"/>
      <c r="M23" s="23"/>
      <c r="N23" s="217" t="s">
        <v>244</v>
      </c>
      <c r="O23" s="22">
        <v>3</v>
      </c>
      <c r="P23" s="22">
        <v>2</v>
      </c>
      <c r="Q23" s="23">
        <v>2</v>
      </c>
      <c r="R23" s="173"/>
    </row>
    <row r="24" spans="1:18" ht="15">
      <c r="A24" s="453"/>
      <c r="B24" s="107"/>
      <c r="C24" s="22"/>
      <c r="D24" s="22"/>
      <c r="E24" s="23"/>
      <c r="F24" s="87"/>
      <c r="G24" s="21"/>
      <c r="H24" s="21"/>
      <c r="I24" s="21"/>
      <c r="J24" s="87"/>
      <c r="K24" s="22"/>
      <c r="L24" s="22"/>
      <c r="M24" s="23"/>
      <c r="N24" s="67"/>
      <c r="O24" s="22"/>
      <c r="P24" s="22"/>
      <c r="Q24" s="23"/>
      <c r="R24" s="173"/>
    </row>
    <row r="25" spans="1:18" ht="15">
      <c r="A25" s="453"/>
      <c r="B25" s="119"/>
      <c r="C25" s="21"/>
      <c r="D25" s="21"/>
      <c r="E25" s="21"/>
      <c r="F25" s="174"/>
      <c r="G25" s="21"/>
      <c r="H25" s="21"/>
      <c r="I25" s="37"/>
      <c r="J25" s="119"/>
      <c r="K25" s="21"/>
      <c r="L25" s="21"/>
      <c r="M25" s="21"/>
      <c r="N25" s="69"/>
      <c r="O25" s="22"/>
      <c r="P25" s="22"/>
      <c r="Q25" s="23"/>
      <c r="R25" s="173"/>
    </row>
    <row r="26" spans="1:18" ht="15">
      <c r="A26" s="453"/>
      <c r="B26" s="107"/>
      <c r="C26" s="22"/>
      <c r="D26" s="22"/>
      <c r="E26" s="23"/>
      <c r="F26" s="67"/>
      <c r="G26" s="22"/>
      <c r="H26" s="22"/>
      <c r="I26" s="23"/>
      <c r="J26" s="85"/>
      <c r="K26" s="40"/>
      <c r="L26" s="40"/>
      <c r="M26" s="175"/>
      <c r="N26" s="164"/>
      <c r="O26" s="176"/>
      <c r="P26" s="176"/>
      <c r="Q26" s="177"/>
      <c r="R26" s="173"/>
    </row>
    <row r="27" spans="1:18" ht="15">
      <c r="A27" s="453"/>
      <c r="B27" s="327" t="s">
        <v>245</v>
      </c>
      <c r="C27" s="328"/>
      <c r="D27" s="19">
        <v>8</v>
      </c>
      <c r="E27" s="20">
        <v>8</v>
      </c>
      <c r="F27" s="329" t="s">
        <v>245</v>
      </c>
      <c r="G27" s="330"/>
      <c r="H27" s="19">
        <v>6</v>
      </c>
      <c r="I27" s="20">
        <v>6</v>
      </c>
      <c r="J27" s="329" t="s">
        <v>245</v>
      </c>
      <c r="K27" s="330"/>
      <c r="L27" s="19">
        <v>10</v>
      </c>
      <c r="M27" s="20">
        <v>10</v>
      </c>
      <c r="N27" s="329" t="s">
        <v>245</v>
      </c>
      <c r="O27" s="330"/>
      <c r="P27" s="19">
        <v>14</v>
      </c>
      <c r="Q27" s="20">
        <v>14</v>
      </c>
      <c r="R27" s="173">
        <f>D27+H27+L27+P27</f>
        <v>38</v>
      </c>
    </row>
    <row r="28" spans="1:18" ht="15.75" thickBot="1">
      <c r="A28" s="454"/>
      <c r="B28" s="338" t="s">
        <v>246</v>
      </c>
      <c r="C28" s="339"/>
      <c r="D28" s="98">
        <v>19</v>
      </c>
      <c r="E28" s="99">
        <v>19</v>
      </c>
      <c r="F28" s="347" t="s">
        <v>246</v>
      </c>
      <c r="G28" s="348"/>
      <c r="H28" s="178">
        <v>19</v>
      </c>
      <c r="I28" s="99">
        <v>19</v>
      </c>
      <c r="J28" s="347" t="s">
        <v>246</v>
      </c>
      <c r="K28" s="348"/>
      <c r="L28" s="178">
        <v>17</v>
      </c>
      <c r="M28" s="99">
        <v>17</v>
      </c>
      <c r="N28" s="347" t="s">
        <v>246</v>
      </c>
      <c r="O28" s="348"/>
      <c r="P28" s="178">
        <v>17</v>
      </c>
      <c r="Q28" s="99">
        <v>17</v>
      </c>
      <c r="R28" s="179">
        <f>R13+R27</f>
        <v>72</v>
      </c>
    </row>
    <row r="29" spans="1:17" ht="15">
      <c r="A29" s="455"/>
      <c r="B29" s="180" t="s">
        <v>247</v>
      </c>
      <c r="C29" s="441" t="s">
        <v>44</v>
      </c>
      <c r="D29" s="442"/>
      <c r="E29" s="443"/>
      <c r="F29" s="38" t="s">
        <v>248</v>
      </c>
      <c r="G29" s="444" t="s">
        <v>47</v>
      </c>
      <c r="H29" s="432"/>
      <c r="I29" s="445"/>
      <c r="J29" s="38" t="s">
        <v>249</v>
      </c>
      <c r="K29" s="444" t="s">
        <v>50</v>
      </c>
      <c r="L29" s="432"/>
      <c r="M29" s="445"/>
      <c r="N29" s="38" t="s">
        <v>52</v>
      </c>
      <c r="O29" s="432" t="s">
        <v>54</v>
      </c>
      <c r="P29" s="432"/>
      <c r="Q29" s="433"/>
    </row>
    <row r="30" spans="1:17" ht="15.75" thickBot="1">
      <c r="A30" s="456"/>
      <c r="B30" s="97" t="s">
        <v>250</v>
      </c>
      <c r="C30" s="434">
        <v>0</v>
      </c>
      <c r="D30" s="435"/>
      <c r="E30" s="436"/>
      <c r="F30" s="181">
        <v>34</v>
      </c>
      <c r="G30" s="437">
        <v>38</v>
      </c>
      <c r="H30" s="438"/>
      <c r="I30" s="439"/>
      <c r="J30" s="182" t="s">
        <v>251</v>
      </c>
      <c r="K30" s="437">
        <v>34</v>
      </c>
      <c r="L30" s="438"/>
      <c r="M30" s="439"/>
      <c r="N30" s="181">
        <v>38</v>
      </c>
      <c r="O30" s="437">
        <v>72</v>
      </c>
      <c r="P30" s="438"/>
      <c r="Q30" s="440"/>
    </row>
    <row r="31" spans="1:17" s="208" customFormat="1" ht="13.5">
      <c r="A31" s="209"/>
      <c r="B31" s="209" t="s">
        <v>329</v>
      </c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</row>
    <row r="32" spans="1:17" s="208" customFormat="1" ht="13.5">
      <c r="A32" s="210"/>
      <c r="B32" s="210" t="s">
        <v>307</v>
      </c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</row>
    <row r="33" spans="2:18" ht="15">
      <c r="B33" s="431"/>
      <c r="C33" s="431"/>
      <c r="D33" s="431"/>
      <c r="E33" s="431"/>
      <c r="F33" s="431"/>
      <c r="G33" s="431"/>
      <c r="H33" s="431"/>
      <c r="I33" s="431"/>
      <c r="J33" s="431"/>
      <c r="K33" s="431"/>
      <c r="L33" s="431"/>
      <c r="M33" s="431"/>
      <c r="N33" s="431"/>
      <c r="O33" s="431"/>
      <c r="P33" s="431"/>
      <c r="R33" s="185"/>
    </row>
    <row r="34" spans="2:25" ht="15">
      <c r="B34" s="431"/>
      <c r="C34" s="431"/>
      <c r="D34" s="431"/>
      <c r="E34" s="431"/>
      <c r="F34" s="431"/>
      <c r="G34" s="431"/>
      <c r="H34" s="431"/>
      <c r="I34" s="431"/>
      <c r="J34" s="431"/>
      <c r="K34" s="431"/>
      <c r="L34" s="431"/>
      <c r="M34" s="431"/>
      <c r="N34" s="431"/>
      <c r="O34" s="431"/>
      <c r="P34" s="431"/>
      <c r="Q34" s="431"/>
      <c r="R34" s="431"/>
      <c r="S34" s="431"/>
      <c r="T34" s="431"/>
      <c r="U34" s="431"/>
      <c r="V34" s="431"/>
      <c r="W34" s="431"/>
      <c r="X34" s="431"/>
      <c r="Y34" s="431"/>
    </row>
    <row r="35" ht="15">
      <c r="C35" s="171"/>
    </row>
    <row r="36" ht="15">
      <c r="C36" s="171"/>
    </row>
    <row r="37" ht="15">
      <c r="C37" s="171"/>
    </row>
    <row r="38" ht="15">
      <c r="C38" s="171"/>
    </row>
  </sheetData>
  <sheetProtection/>
  <mergeCells count="34">
    <mergeCell ref="A14:A28"/>
    <mergeCell ref="A29:A30"/>
    <mergeCell ref="A1:Q1"/>
    <mergeCell ref="A2:D2"/>
    <mergeCell ref="E2:I2"/>
    <mergeCell ref="J2:Q2"/>
    <mergeCell ref="N3:Q3"/>
    <mergeCell ref="B13:C13"/>
    <mergeCell ref="F13:G13"/>
    <mergeCell ref="J13:K13"/>
    <mergeCell ref="N13:O13"/>
    <mergeCell ref="A3:A4"/>
    <mergeCell ref="B3:E3"/>
    <mergeCell ref="F3:I3"/>
    <mergeCell ref="J3:M3"/>
    <mergeCell ref="A5:A13"/>
    <mergeCell ref="N27:O27"/>
    <mergeCell ref="B28:C28"/>
    <mergeCell ref="F28:G28"/>
    <mergeCell ref="J28:K28"/>
    <mergeCell ref="N28:O28"/>
    <mergeCell ref="B27:C27"/>
    <mergeCell ref="F27:G27"/>
    <mergeCell ref="J27:K27"/>
    <mergeCell ref="B33:P33"/>
    <mergeCell ref="B34:Y34"/>
    <mergeCell ref="O29:Q29"/>
    <mergeCell ref="C30:E30"/>
    <mergeCell ref="G30:I30"/>
    <mergeCell ref="K30:M30"/>
    <mergeCell ref="O30:Q30"/>
    <mergeCell ref="C29:E29"/>
    <mergeCell ref="G29:I29"/>
    <mergeCell ref="K29:M29"/>
  </mergeCells>
  <printOptions horizontalCentered="1" verticalCentered="1"/>
  <pageMargins left="0" right="0.1968503937007874" top="0" bottom="0" header="0.1968503937007874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8"/>
  <sheetViews>
    <sheetView zoomScalePageLayoutView="0" workbookViewId="0" topLeftCell="A1">
      <selection activeCell="F7" sqref="F7"/>
    </sheetView>
  </sheetViews>
  <sheetFormatPr defaultColWidth="9.00390625" defaultRowHeight="16.5"/>
  <cols>
    <col min="1" max="1" width="4.375" style="126" customWidth="1"/>
    <col min="2" max="2" width="15.125" style="126" customWidth="1"/>
    <col min="3" max="3" width="5.125" style="126" customWidth="1"/>
    <col min="4" max="5" width="4.875" style="126" customWidth="1"/>
    <col min="6" max="6" width="16.875" style="126" customWidth="1"/>
    <col min="7" max="7" width="4.875" style="126" customWidth="1"/>
    <col min="8" max="8" width="5.125" style="126" customWidth="1"/>
    <col min="9" max="9" width="4.875" style="126" customWidth="1"/>
    <col min="10" max="10" width="17.50390625" style="126" customWidth="1"/>
    <col min="11" max="12" width="4.375" style="126" customWidth="1"/>
    <col min="13" max="13" width="4.875" style="126" customWidth="1"/>
    <col min="14" max="14" width="18.00390625" style="126" customWidth="1"/>
    <col min="15" max="16" width="4.875" style="126" customWidth="1"/>
    <col min="17" max="17" width="5.875" style="126" customWidth="1"/>
    <col min="18" max="16384" width="9.00390625" style="126" customWidth="1"/>
  </cols>
  <sheetData>
    <row r="1" spans="1:17" ht="24.75">
      <c r="A1" s="419" t="s">
        <v>310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</row>
    <row r="2" spans="1:17" ht="34.5" customHeight="1" thickBot="1">
      <c r="A2" s="460" t="s">
        <v>252</v>
      </c>
      <c r="B2" s="460"/>
      <c r="C2" s="460"/>
      <c r="D2" s="460"/>
      <c r="E2" s="457" t="s">
        <v>253</v>
      </c>
      <c r="F2" s="457"/>
      <c r="G2" s="457"/>
      <c r="H2" s="457"/>
      <c r="I2" s="457"/>
      <c r="J2" s="370" t="s">
        <v>288</v>
      </c>
      <c r="K2" s="370"/>
      <c r="L2" s="370"/>
      <c r="M2" s="370"/>
      <c r="N2" s="370"/>
      <c r="O2" s="370"/>
      <c r="P2" s="370"/>
      <c r="Q2" s="370"/>
    </row>
    <row r="3" spans="1:23" ht="15">
      <c r="A3" s="447" t="s">
        <v>2</v>
      </c>
      <c r="B3" s="449" t="s">
        <v>289</v>
      </c>
      <c r="C3" s="450"/>
      <c r="D3" s="450"/>
      <c r="E3" s="451"/>
      <c r="F3" s="449" t="s">
        <v>291</v>
      </c>
      <c r="G3" s="450"/>
      <c r="H3" s="450"/>
      <c r="I3" s="451"/>
      <c r="J3" s="449" t="s">
        <v>293</v>
      </c>
      <c r="K3" s="450"/>
      <c r="L3" s="450"/>
      <c r="M3" s="451"/>
      <c r="N3" s="449" t="s">
        <v>295</v>
      </c>
      <c r="O3" s="450"/>
      <c r="P3" s="450"/>
      <c r="Q3" s="451"/>
      <c r="S3" s="74" t="s">
        <v>160</v>
      </c>
      <c r="T3" s="74"/>
      <c r="U3" s="74"/>
      <c r="V3" s="74"/>
      <c r="W3" s="74"/>
    </row>
    <row r="4" spans="1:23" ht="17.25" thickBot="1">
      <c r="A4" s="448"/>
      <c r="B4" s="158" t="s">
        <v>3</v>
      </c>
      <c r="C4" s="159" t="s">
        <v>4</v>
      </c>
      <c r="D4" s="159" t="s">
        <v>5</v>
      </c>
      <c r="E4" s="160" t="s">
        <v>6</v>
      </c>
      <c r="F4" s="158" t="s">
        <v>3</v>
      </c>
      <c r="G4" s="159" t="s">
        <v>4</v>
      </c>
      <c r="H4" s="159" t="s">
        <v>5</v>
      </c>
      <c r="I4" s="160" t="s">
        <v>6</v>
      </c>
      <c r="J4" s="186" t="s">
        <v>3</v>
      </c>
      <c r="K4" s="187" t="s">
        <v>4</v>
      </c>
      <c r="L4" s="187" t="s">
        <v>5</v>
      </c>
      <c r="M4" s="188" t="s">
        <v>6</v>
      </c>
      <c r="N4" s="158" t="s">
        <v>3</v>
      </c>
      <c r="O4" s="159" t="s">
        <v>4</v>
      </c>
      <c r="P4" s="159" t="s">
        <v>5</v>
      </c>
      <c r="Q4" s="160" t="s">
        <v>6</v>
      </c>
      <c r="S4" s="132" t="s">
        <v>72</v>
      </c>
      <c r="T4" s="74" t="s">
        <v>165</v>
      </c>
      <c r="U4" s="74" t="s">
        <v>166</v>
      </c>
      <c r="V4" s="74" t="s">
        <v>167</v>
      </c>
      <c r="W4" s="132"/>
    </row>
    <row r="5" spans="1:23" ht="15.75" thickTop="1">
      <c r="A5" s="452" t="s">
        <v>7</v>
      </c>
      <c r="B5" s="94" t="s">
        <v>88</v>
      </c>
      <c r="C5" s="38">
        <v>2</v>
      </c>
      <c r="D5" s="38">
        <v>2</v>
      </c>
      <c r="E5" s="39">
        <v>2</v>
      </c>
      <c r="F5" s="29" t="s">
        <v>254</v>
      </c>
      <c r="G5" s="40">
        <v>2</v>
      </c>
      <c r="H5" s="40">
        <v>3</v>
      </c>
      <c r="I5" s="218">
        <v>3</v>
      </c>
      <c r="J5" s="102" t="s">
        <v>209</v>
      </c>
      <c r="K5" s="189">
        <v>2</v>
      </c>
      <c r="L5" s="189">
        <v>2</v>
      </c>
      <c r="M5" s="190">
        <v>2</v>
      </c>
      <c r="N5" s="103" t="s">
        <v>255</v>
      </c>
      <c r="O5" s="189">
        <v>2</v>
      </c>
      <c r="P5" s="189">
        <v>3</v>
      </c>
      <c r="Q5" s="190">
        <v>3</v>
      </c>
      <c r="R5" s="161"/>
      <c r="S5" s="133" t="s">
        <v>170</v>
      </c>
      <c r="T5" s="134">
        <f>SUMIF($C$5:$C$12,"=1",$D$5:$D$12)</f>
        <v>0</v>
      </c>
      <c r="U5" s="134">
        <f>SUMIF($C$5:$C$12,"=2",$D$5:$D$12)</f>
        <v>11</v>
      </c>
      <c r="V5" s="135">
        <f>D27</f>
        <v>10</v>
      </c>
      <c r="W5" s="132">
        <f>T5+U5+V5</f>
        <v>21</v>
      </c>
    </row>
    <row r="6" spans="1:23" ht="15">
      <c r="A6" s="453"/>
      <c r="B6" s="87" t="s">
        <v>94</v>
      </c>
      <c r="C6" s="19">
        <v>2</v>
      </c>
      <c r="D6" s="19">
        <v>3</v>
      </c>
      <c r="E6" s="20">
        <v>3</v>
      </c>
      <c r="F6" s="86" t="s">
        <v>230</v>
      </c>
      <c r="G6" s="19">
        <v>2</v>
      </c>
      <c r="H6" s="19">
        <v>2</v>
      </c>
      <c r="I6" s="20">
        <v>2</v>
      </c>
      <c r="J6" s="87" t="s">
        <v>97</v>
      </c>
      <c r="K6" s="28">
        <v>2</v>
      </c>
      <c r="L6" s="28">
        <v>2</v>
      </c>
      <c r="M6" s="41">
        <v>2</v>
      </c>
      <c r="N6" s="80"/>
      <c r="O6" s="19"/>
      <c r="P6" s="19"/>
      <c r="Q6" s="20"/>
      <c r="R6" s="162"/>
      <c r="S6" s="136" t="s">
        <v>171</v>
      </c>
      <c r="T6" s="137">
        <f>SUMIF($G$5:$G$12,"=1",$H$5:$H$12)</f>
        <v>0</v>
      </c>
      <c r="U6" s="137">
        <f>SUMIF($G$5:$G$12,"=2",$H$5:$H$12)</f>
        <v>12</v>
      </c>
      <c r="V6" s="138">
        <f>H27</f>
        <v>8</v>
      </c>
      <c r="W6" s="132">
        <f>T6+U6+V6</f>
        <v>20</v>
      </c>
    </row>
    <row r="7" spans="1:23" ht="15">
      <c r="A7" s="453"/>
      <c r="B7" s="80" t="s">
        <v>229</v>
      </c>
      <c r="C7" s="22">
        <v>2</v>
      </c>
      <c r="D7" s="22">
        <v>2</v>
      </c>
      <c r="E7" s="23">
        <v>2</v>
      </c>
      <c r="F7" s="105" t="s">
        <v>256</v>
      </c>
      <c r="G7" s="19">
        <v>2</v>
      </c>
      <c r="H7" s="19">
        <v>2</v>
      </c>
      <c r="I7" s="20">
        <v>2</v>
      </c>
      <c r="J7" s="87" t="s">
        <v>83</v>
      </c>
      <c r="K7" s="28">
        <v>2</v>
      </c>
      <c r="L7" s="28">
        <v>3</v>
      </c>
      <c r="M7" s="41">
        <v>3</v>
      </c>
      <c r="N7" s="144"/>
      <c r="O7" s="176"/>
      <c r="P7" s="19"/>
      <c r="Q7" s="20"/>
      <c r="R7" s="163"/>
      <c r="S7" s="136" t="s">
        <v>173</v>
      </c>
      <c r="T7" s="137">
        <f>SUMIF($K$5:$K$12,"=1",$L$5:$L$12)</f>
        <v>0</v>
      </c>
      <c r="U7" s="137">
        <f>SUMIF($K$5:$K$12,"=2",$L$5:$L$12)</f>
        <v>7</v>
      </c>
      <c r="V7" s="138">
        <f>L27</f>
        <v>13</v>
      </c>
      <c r="W7" s="132">
        <f>T7+U7+V7</f>
        <v>20</v>
      </c>
    </row>
    <row r="8" spans="1:23" ht="15.75" thickBot="1">
      <c r="A8" s="453"/>
      <c r="B8" s="80" t="s">
        <v>228</v>
      </c>
      <c r="C8" s="22">
        <v>2</v>
      </c>
      <c r="D8" s="22">
        <v>2</v>
      </c>
      <c r="E8" s="23">
        <v>2</v>
      </c>
      <c r="F8" s="81" t="s">
        <v>231</v>
      </c>
      <c r="G8" s="19">
        <v>2</v>
      </c>
      <c r="H8" s="19">
        <v>2</v>
      </c>
      <c r="I8" s="20">
        <v>2</v>
      </c>
      <c r="J8" s="144"/>
      <c r="K8" s="28"/>
      <c r="L8" s="28"/>
      <c r="M8" s="41"/>
      <c r="N8" s="87"/>
      <c r="O8" s="19"/>
      <c r="P8" s="19"/>
      <c r="Q8" s="20"/>
      <c r="R8" s="163"/>
      <c r="S8" s="139" t="s">
        <v>174</v>
      </c>
      <c r="T8" s="140">
        <f>SUMIF($O$5:$O$12,"=1",$P$5:$P$12)</f>
        <v>0</v>
      </c>
      <c r="U8" s="140">
        <f>SUMIF($O$5:$O$12,"=2",$P$5:$P$12)</f>
        <v>3</v>
      </c>
      <c r="V8" s="141">
        <f>P27</f>
        <v>16</v>
      </c>
      <c r="W8" s="132">
        <f>T8+U8+V8</f>
        <v>19</v>
      </c>
    </row>
    <row r="9" spans="1:23" ht="15.75" thickTop="1">
      <c r="A9" s="453"/>
      <c r="B9" s="67" t="s">
        <v>108</v>
      </c>
      <c r="C9" s="19">
        <v>2</v>
      </c>
      <c r="D9" s="22">
        <v>2</v>
      </c>
      <c r="E9" s="23">
        <v>2</v>
      </c>
      <c r="F9" s="87" t="s">
        <v>257</v>
      </c>
      <c r="G9" s="28">
        <v>2</v>
      </c>
      <c r="H9" s="19">
        <v>3</v>
      </c>
      <c r="I9" s="46">
        <v>3</v>
      </c>
      <c r="J9" s="144"/>
      <c r="K9" s="19"/>
      <c r="L9" s="19"/>
      <c r="M9" s="20"/>
      <c r="N9" s="87"/>
      <c r="O9" s="19"/>
      <c r="P9" s="19"/>
      <c r="Q9" s="20"/>
      <c r="R9" s="162"/>
      <c r="S9" s="74" t="s">
        <v>179</v>
      </c>
      <c r="T9" s="74">
        <f>SUM(T5:T8)</f>
        <v>0</v>
      </c>
      <c r="U9" s="74">
        <f>SUM(U5:U8)</f>
        <v>33</v>
      </c>
      <c r="V9" s="74">
        <f>SUM(V5:V8)</f>
        <v>47</v>
      </c>
      <c r="W9" s="132">
        <f>SUM(W5:W8)</f>
        <v>80</v>
      </c>
    </row>
    <row r="10" spans="1:23" ht="15">
      <c r="A10" s="453"/>
      <c r="B10" s="80"/>
      <c r="C10" s="22"/>
      <c r="D10" s="22"/>
      <c r="E10" s="23"/>
      <c r="F10" s="87"/>
      <c r="G10" s="28"/>
      <c r="H10" s="19"/>
      <c r="I10" s="46"/>
      <c r="J10" s="143"/>
      <c r="K10" s="28"/>
      <c r="L10" s="28"/>
      <c r="M10" s="41"/>
      <c r="N10" s="87"/>
      <c r="O10" s="19"/>
      <c r="P10" s="19"/>
      <c r="Q10" s="20"/>
      <c r="R10" s="162"/>
      <c r="S10" s="132"/>
      <c r="T10" s="132"/>
      <c r="U10" s="191">
        <f>U9/W9</f>
        <v>0.4125</v>
      </c>
      <c r="V10" s="132"/>
      <c r="W10" s="132"/>
    </row>
    <row r="11" spans="1:23" ht="15">
      <c r="A11" s="453"/>
      <c r="B11" s="67"/>
      <c r="C11" s="19"/>
      <c r="D11" s="22"/>
      <c r="E11" s="23"/>
      <c r="F11" s="87"/>
      <c r="G11" s="28"/>
      <c r="H11" s="19"/>
      <c r="I11" s="46"/>
      <c r="J11" s="80"/>
      <c r="K11" s="22"/>
      <c r="L11" s="22"/>
      <c r="M11" s="23"/>
      <c r="N11" s="96"/>
      <c r="O11" s="19"/>
      <c r="P11" s="19"/>
      <c r="Q11" s="20"/>
      <c r="R11" s="162"/>
      <c r="S11" s="132"/>
      <c r="T11" s="132"/>
      <c r="U11" s="132"/>
      <c r="V11" s="132"/>
      <c r="W11" s="132"/>
    </row>
    <row r="12" spans="1:23" ht="15">
      <c r="A12" s="453"/>
      <c r="B12" s="87"/>
      <c r="C12" s="19"/>
      <c r="D12" s="19"/>
      <c r="E12" s="20"/>
      <c r="F12" s="87"/>
      <c r="G12" s="28"/>
      <c r="H12" s="19"/>
      <c r="I12" s="46"/>
      <c r="J12" s="87"/>
      <c r="K12" s="19"/>
      <c r="L12" s="19"/>
      <c r="M12" s="20"/>
      <c r="N12" s="211"/>
      <c r="O12" s="19"/>
      <c r="P12" s="19"/>
      <c r="Q12" s="20"/>
      <c r="R12" s="124"/>
      <c r="S12" s="74"/>
      <c r="T12" s="74"/>
      <c r="U12" s="74"/>
      <c r="V12" s="74"/>
      <c r="W12" s="132"/>
    </row>
    <row r="13" spans="1:23" ht="15.75" thickBot="1">
      <c r="A13" s="454"/>
      <c r="B13" s="338" t="s">
        <v>13</v>
      </c>
      <c r="C13" s="339"/>
      <c r="D13" s="98">
        <v>11</v>
      </c>
      <c r="E13" s="99">
        <v>11</v>
      </c>
      <c r="F13" s="338" t="s">
        <v>13</v>
      </c>
      <c r="G13" s="339"/>
      <c r="H13" s="98">
        <v>12</v>
      </c>
      <c r="I13" s="99">
        <v>12</v>
      </c>
      <c r="J13" s="458" t="s">
        <v>13</v>
      </c>
      <c r="K13" s="459"/>
      <c r="L13" s="98">
        <v>7</v>
      </c>
      <c r="M13" s="99">
        <v>7</v>
      </c>
      <c r="N13" s="338" t="s">
        <v>13</v>
      </c>
      <c r="O13" s="339"/>
      <c r="P13" s="98">
        <v>3</v>
      </c>
      <c r="Q13" s="99">
        <v>3</v>
      </c>
      <c r="R13" s="170">
        <f>D13+H13+L13+P13</f>
        <v>33</v>
      </c>
      <c r="S13" s="74"/>
      <c r="T13" s="74"/>
      <c r="U13" s="74"/>
      <c r="V13" s="74"/>
      <c r="W13" s="132"/>
    </row>
    <row r="14" spans="1:23" ht="15">
      <c r="A14" s="452" t="s">
        <v>14</v>
      </c>
      <c r="B14" s="85" t="s">
        <v>258</v>
      </c>
      <c r="C14" s="22">
        <v>5</v>
      </c>
      <c r="D14" s="30">
        <v>2</v>
      </c>
      <c r="E14" s="214">
        <v>2</v>
      </c>
      <c r="F14" s="219" t="s">
        <v>112</v>
      </c>
      <c r="G14" s="30">
        <v>5</v>
      </c>
      <c r="H14" s="40">
        <v>2</v>
      </c>
      <c r="I14" s="88">
        <v>2</v>
      </c>
      <c r="J14" s="215" t="s">
        <v>284</v>
      </c>
      <c r="K14" s="38">
        <v>5</v>
      </c>
      <c r="L14" s="30">
        <v>2</v>
      </c>
      <c r="M14" s="31">
        <v>2</v>
      </c>
      <c r="N14" s="113" t="s">
        <v>138</v>
      </c>
      <c r="O14" s="38">
        <v>5</v>
      </c>
      <c r="P14" s="38">
        <v>2</v>
      </c>
      <c r="Q14" s="39">
        <v>2</v>
      </c>
      <c r="R14" s="124"/>
      <c r="S14" s="74" t="s">
        <v>180</v>
      </c>
      <c r="T14" s="171"/>
      <c r="U14" s="74"/>
      <c r="V14" s="74"/>
      <c r="W14" s="132"/>
    </row>
    <row r="15" spans="1:23" ht="15.75" thickBot="1">
      <c r="A15" s="453"/>
      <c r="B15" s="67" t="s">
        <v>259</v>
      </c>
      <c r="C15" s="22">
        <v>5</v>
      </c>
      <c r="D15" s="22">
        <v>2</v>
      </c>
      <c r="E15" s="44">
        <v>2</v>
      </c>
      <c r="F15" s="67" t="s">
        <v>217</v>
      </c>
      <c r="G15" s="28">
        <v>5</v>
      </c>
      <c r="H15" s="22">
        <v>2</v>
      </c>
      <c r="I15" s="23">
        <v>2</v>
      </c>
      <c r="J15" s="220" t="s">
        <v>285</v>
      </c>
      <c r="K15" s="22">
        <v>5</v>
      </c>
      <c r="L15" s="22">
        <v>2</v>
      </c>
      <c r="M15" s="23">
        <v>2</v>
      </c>
      <c r="N15" s="69" t="s">
        <v>218</v>
      </c>
      <c r="O15" s="22">
        <v>5</v>
      </c>
      <c r="P15" s="22">
        <v>2</v>
      </c>
      <c r="Q15" s="23">
        <v>2</v>
      </c>
      <c r="R15" s="124"/>
      <c r="S15" s="132" t="s">
        <v>72</v>
      </c>
      <c r="T15" s="74" t="s">
        <v>165</v>
      </c>
      <c r="U15" s="74" t="s">
        <v>166</v>
      </c>
      <c r="V15" s="74" t="s">
        <v>167</v>
      </c>
      <c r="W15" s="74"/>
    </row>
    <row r="16" spans="1:23" ht="15.75" thickTop="1">
      <c r="A16" s="453"/>
      <c r="B16" s="67" t="s">
        <v>260</v>
      </c>
      <c r="C16" s="22">
        <v>5</v>
      </c>
      <c r="D16" s="28">
        <v>2</v>
      </c>
      <c r="E16" s="68">
        <v>2</v>
      </c>
      <c r="F16" s="69" t="s">
        <v>221</v>
      </c>
      <c r="G16" s="22">
        <v>5</v>
      </c>
      <c r="H16" s="21">
        <v>2</v>
      </c>
      <c r="I16" s="37">
        <v>2</v>
      </c>
      <c r="J16" s="221" t="s">
        <v>286</v>
      </c>
      <c r="K16" s="21">
        <v>5</v>
      </c>
      <c r="L16" s="21">
        <v>2</v>
      </c>
      <c r="M16" s="21">
        <v>2</v>
      </c>
      <c r="N16" s="87" t="s">
        <v>215</v>
      </c>
      <c r="O16" s="21">
        <v>5</v>
      </c>
      <c r="P16" s="21">
        <v>2</v>
      </c>
      <c r="Q16" s="37">
        <v>2</v>
      </c>
      <c r="R16" s="163"/>
      <c r="S16" s="133" t="s">
        <v>170</v>
      </c>
      <c r="T16" s="134">
        <f>SUMIF($C$5:$C$12,"=1",$E$5:$E$12)</f>
        <v>0</v>
      </c>
      <c r="U16" s="134">
        <f>SUMIF($C$5:$C$12,"=2",$E$5:$E$12)</f>
        <v>11</v>
      </c>
      <c r="V16" s="135">
        <f>E27</f>
        <v>10</v>
      </c>
      <c r="W16" s="132">
        <f>T16+U16+V16</f>
        <v>21</v>
      </c>
    </row>
    <row r="17" spans="1:23" ht="15">
      <c r="A17" s="453"/>
      <c r="B17" s="69" t="s">
        <v>212</v>
      </c>
      <c r="C17" s="28">
        <v>5</v>
      </c>
      <c r="D17" s="22">
        <v>2</v>
      </c>
      <c r="E17" s="44">
        <v>2</v>
      </c>
      <c r="F17" s="87" t="s">
        <v>225</v>
      </c>
      <c r="G17" s="22">
        <v>5</v>
      </c>
      <c r="H17" s="22">
        <v>2</v>
      </c>
      <c r="I17" s="23">
        <v>2</v>
      </c>
      <c r="J17" s="222" t="s">
        <v>287</v>
      </c>
      <c r="K17" s="28">
        <v>5</v>
      </c>
      <c r="L17" s="28">
        <v>2</v>
      </c>
      <c r="M17" s="41">
        <v>2</v>
      </c>
      <c r="N17" s="119" t="s">
        <v>132</v>
      </c>
      <c r="O17" s="28">
        <v>5</v>
      </c>
      <c r="P17" s="28">
        <v>2</v>
      </c>
      <c r="Q17" s="41">
        <v>2</v>
      </c>
      <c r="R17" s="163"/>
      <c r="S17" s="136" t="s">
        <v>171</v>
      </c>
      <c r="T17" s="137">
        <f>SUMIF($G$5:$G$12,"=1",$I$5:$I$12)</f>
        <v>0</v>
      </c>
      <c r="U17" s="137">
        <f>SUMIF($G$5:$G$12,"=2",$I$5:$I$12)</f>
        <v>12</v>
      </c>
      <c r="V17" s="138">
        <f>I27</f>
        <v>8</v>
      </c>
      <c r="W17" s="132">
        <f>T17+U17+V17</f>
        <v>20</v>
      </c>
    </row>
    <row r="18" spans="1:23" ht="15">
      <c r="A18" s="453"/>
      <c r="B18" s="84" t="s">
        <v>261</v>
      </c>
      <c r="C18" s="22">
        <v>5</v>
      </c>
      <c r="D18" s="22">
        <v>2</v>
      </c>
      <c r="E18" s="44">
        <v>2</v>
      </c>
      <c r="F18" s="67" t="s">
        <v>121</v>
      </c>
      <c r="G18" s="22">
        <v>5</v>
      </c>
      <c r="H18" s="22">
        <v>2</v>
      </c>
      <c r="I18" s="23">
        <v>2</v>
      </c>
      <c r="J18" s="106" t="s">
        <v>235</v>
      </c>
      <c r="K18" s="22">
        <v>5</v>
      </c>
      <c r="L18" s="22">
        <v>2</v>
      </c>
      <c r="M18" s="23">
        <v>2</v>
      </c>
      <c r="N18" s="69" t="s">
        <v>236</v>
      </c>
      <c r="O18" s="22">
        <v>5</v>
      </c>
      <c r="P18" s="22">
        <v>2</v>
      </c>
      <c r="Q18" s="23">
        <v>2</v>
      </c>
      <c r="R18" s="163"/>
      <c r="S18" s="136" t="s">
        <v>173</v>
      </c>
      <c r="T18" s="137">
        <f>SUMIF($K$5:$K$12,"=1",$M$5:$M$12)</f>
        <v>0</v>
      </c>
      <c r="U18" s="137">
        <f>SUMIF($K$5:$K$12,"=2",$M$5:$M$12)</f>
        <v>7</v>
      </c>
      <c r="V18" s="138">
        <f>M27</f>
        <v>13</v>
      </c>
      <c r="W18" s="132">
        <f>T18+U18+V18</f>
        <v>20</v>
      </c>
    </row>
    <row r="19" spans="1:23" ht="15.75" thickBot="1">
      <c r="A19" s="453"/>
      <c r="B19" s="84" t="s">
        <v>262</v>
      </c>
      <c r="C19" s="22">
        <v>5</v>
      </c>
      <c r="D19" s="22">
        <v>2</v>
      </c>
      <c r="E19" s="44">
        <v>2</v>
      </c>
      <c r="F19" s="69" t="s">
        <v>263</v>
      </c>
      <c r="G19" s="22">
        <v>5</v>
      </c>
      <c r="H19" s="22">
        <v>2</v>
      </c>
      <c r="I19" s="44">
        <v>2</v>
      </c>
      <c r="J19" s="67" t="s">
        <v>264</v>
      </c>
      <c r="K19" s="28">
        <v>5</v>
      </c>
      <c r="L19" s="19">
        <v>3</v>
      </c>
      <c r="M19" s="46">
        <v>3</v>
      </c>
      <c r="N19" s="87" t="s">
        <v>113</v>
      </c>
      <c r="O19" s="28">
        <v>5</v>
      </c>
      <c r="P19" s="28">
        <v>2</v>
      </c>
      <c r="Q19" s="41">
        <v>2</v>
      </c>
      <c r="R19" s="163"/>
      <c r="S19" s="139" t="s">
        <v>174</v>
      </c>
      <c r="T19" s="140">
        <f>SUMIF($O$5:$O$12,"=1",$Q$5:$Q$12)</f>
        <v>0</v>
      </c>
      <c r="U19" s="140">
        <f>SUMIF($O$5:$O$12,"=2",$Q$5:$Q$12)</f>
        <v>3</v>
      </c>
      <c r="V19" s="141">
        <f>Q27</f>
        <v>16</v>
      </c>
      <c r="W19" s="132">
        <f>T19+U19+V19</f>
        <v>19</v>
      </c>
    </row>
    <row r="20" spans="1:23" ht="15.75" thickTop="1">
      <c r="A20" s="453"/>
      <c r="B20" s="107" t="s">
        <v>128</v>
      </c>
      <c r="C20" s="22">
        <v>5</v>
      </c>
      <c r="D20" s="22">
        <v>2</v>
      </c>
      <c r="E20" s="44">
        <v>2</v>
      </c>
      <c r="F20" s="87" t="s">
        <v>216</v>
      </c>
      <c r="G20" s="22">
        <v>5</v>
      </c>
      <c r="H20" s="22">
        <v>2</v>
      </c>
      <c r="I20" s="44">
        <v>2</v>
      </c>
      <c r="J20" s="87" t="s">
        <v>91</v>
      </c>
      <c r="K20" s="22">
        <v>5</v>
      </c>
      <c r="L20" s="22">
        <v>2</v>
      </c>
      <c r="M20" s="44">
        <v>2</v>
      </c>
      <c r="N20" s="69" t="s">
        <v>241</v>
      </c>
      <c r="O20" s="22">
        <v>5</v>
      </c>
      <c r="P20" s="22">
        <v>2</v>
      </c>
      <c r="Q20" s="23">
        <v>2</v>
      </c>
      <c r="R20" s="162"/>
      <c r="S20" s="74" t="s">
        <v>179</v>
      </c>
      <c r="T20" s="74">
        <f>SUM(T16:T19)</f>
        <v>0</v>
      </c>
      <c r="U20" s="74">
        <f>SUM(U16:U19)</f>
        <v>33</v>
      </c>
      <c r="V20" s="74">
        <f>SUM(V16:V19)</f>
        <v>47</v>
      </c>
      <c r="W20" s="132">
        <f>SUM(W16:W19)</f>
        <v>80</v>
      </c>
    </row>
    <row r="21" spans="1:18" ht="15">
      <c r="A21" s="453"/>
      <c r="B21" s="107"/>
      <c r="C21" s="22"/>
      <c r="D21" s="22"/>
      <c r="E21" s="44"/>
      <c r="F21" s="67" t="s">
        <v>265</v>
      </c>
      <c r="G21" s="22">
        <v>5</v>
      </c>
      <c r="H21" s="22">
        <v>2</v>
      </c>
      <c r="I21" s="44">
        <v>2</v>
      </c>
      <c r="J21" s="24" t="s">
        <v>266</v>
      </c>
      <c r="K21" s="28">
        <v>5</v>
      </c>
      <c r="L21" s="22">
        <v>2</v>
      </c>
      <c r="M21" s="44">
        <v>2</v>
      </c>
      <c r="N21" s="87" t="s">
        <v>267</v>
      </c>
      <c r="O21" s="28">
        <v>5</v>
      </c>
      <c r="P21" s="19">
        <v>2</v>
      </c>
      <c r="Q21" s="20">
        <v>2</v>
      </c>
      <c r="R21" s="162"/>
    </row>
    <row r="22" spans="1:18" ht="15">
      <c r="A22" s="453"/>
      <c r="B22" s="69"/>
      <c r="C22" s="28"/>
      <c r="D22" s="22"/>
      <c r="E22" s="44"/>
      <c r="F22" s="87"/>
      <c r="G22" s="22"/>
      <c r="H22" s="21"/>
      <c r="I22" s="79"/>
      <c r="J22" s="17" t="s">
        <v>268</v>
      </c>
      <c r="K22" s="28">
        <v>5</v>
      </c>
      <c r="L22" s="22">
        <v>2</v>
      </c>
      <c r="M22" s="44">
        <v>2</v>
      </c>
      <c r="N22" s="87" t="s">
        <v>269</v>
      </c>
      <c r="O22" s="22">
        <v>5</v>
      </c>
      <c r="P22" s="21">
        <v>2</v>
      </c>
      <c r="Q22" s="37">
        <v>2</v>
      </c>
      <c r="R22" s="173"/>
    </row>
    <row r="23" spans="1:18" ht="15">
      <c r="A23" s="453"/>
      <c r="B23" s="84"/>
      <c r="C23" s="22"/>
      <c r="D23" s="22"/>
      <c r="E23" s="44"/>
      <c r="F23" s="87"/>
      <c r="G23" s="22"/>
      <c r="H23" s="21"/>
      <c r="I23" s="79"/>
      <c r="J23" s="67"/>
      <c r="K23" s="22"/>
      <c r="L23" s="22"/>
      <c r="M23" s="44"/>
      <c r="N23" s="80" t="s">
        <v>106</v>
      </c>
      <c r="O23" s="22">
        <v>5</v>
      </c>
      <c r="P23" s="22">
        <v>2</v>
      </c>
      <c r="Q23" s="23">
        <v>2</v>
      </c>
      <c r="R23" s="173"/>
    </row>
    <row r="24" spans="1:18" ht="15">
      <c r="A24" s="453"/>
      <c r="B24" s="84"/>
      <c r="C24" s="22"/>
      <c r="D24" s="22"/>
      <c r="E24" s="44"/>
      <c r="F24" s="192"/>
      <c r="G24" s="22"/>
      <c r="H24" s="21"/>
      <c r="I24" s="79"/>
      <c r="J24" s="69"/>
      <c r="K24" s="28"/>
      <c r="L24" s="22"/>
      <c r="M24" s="44"/>
      <c r="N24" s="69" t="s">
        <v>270</v>
      </c>
      <c r="O24" s="22">
        <v>5</v>
      </c>
      <c r="P24" s="22">
        <v>2</v>
      </c>
      <c r="Q24" s="23">
        <v>2</v>
      </c>
      <c r="R24" s="173"/>
    </row>
    <row r="25" spans="1:18" ht="15">
      <c r="A25" s="453"/>
      <c r="B25" s="107"/>
      <c r="C25" s="22"/>
      <c r="D25" s="22"/>
      <c r="E25" s="44"/>
      <c r="F25" s="67"/>
      <c r="G25" s="28"/>
      <c r="H25" s="22"/>
      <c r="I25" s="44"/>
      <c r="J25" s="67"/>
      <c r="K25" s="28"/>
      <c r="L25" s="22"/>
      <c r="M25" s="44"/>
      <c r="N25" s="67"/>
      <c r="O25" s="22"/>
      <c r="P25" s="22"/>
      <c r="Q25" s="23"/>
      <c r="R25" s="173"/>
    </row>
    <row r="26" spans="1:18" ht="15">
      <c r="A26" s="453"/>
      <c r="B26" s="107"/>
      <c r="C26" s="22"/>
      <c r="D26" s="22"/>
      <c r="E26" s="44"/>
      <c r="F26" s="69"/>
      <c r="G26" s="22"/>
      <c r="H26" s="21"/>
      <c r="I26" s="37"/>
      <c r="J26" s="67"/>
      <c r="K26" s="28"/>
      <c r="L26" s="22"/>
      <c r="M26" s="44"/>
      <c r="N26" s="67"/>
      <c r="O26" s="28"/>
      <c r="P26" s="28"/>
      <c r="Q26" s="41"/>
      <c r="R26" s="173"/>
    </row>
    <row r="27" spans="1:18" ht="15">
      <c r="A27" s="453"/>
      <c r="B27" s="327" t="s">
        <v>41</v>
      </c>
      <c r="C27" s="328"/>
      <c r="D27" s="19">
        <v>10</v>
      </c>
      <c r="E27" s="46">
        <v>10</v>
      </c>
      <c r="F27" s="329" t="s">
        <v>41</v>
      </c>
      <c r="G27" s="330"/>
      <c r="H27" s="19">
        <v>8</v>
      </c>
      <c r="I27" s="46">
        <v>8</v>
      </c>
      <c r="J27" s="329" t="s">
        <v>41</v>
      </c>
      <c r="K27" s="330"/>
      <c r="L27" s="19">
        <v>13</v>
      </c>
      <c r="M27" s="46">
        <v>13</v>
      </c>
      <c r="N27" s="329" t="s">
        <v>41</v>
      </c>
      <c r="O27" s="330"/>
      <c r="P27" s="19">
        <v>16</v>
      </c>
      <c r="Q27" s="20">
        <v>16</v>
      </c>
      <c r="R27" s="173">
        <f>D27+H27+L27+P27</f>
        <v>47</v>
      </c>
    </row>
    <row r="28" spans="1:18" ht="15.75" thickBot="1">
      <c r="A28" s="454"/>
      <c r="B28" s="338" t="s">
        <v>42</v>
      </c>
      <c r="C28" s="339"/>
      <c r="D28" s="98">
        <v>21</v>
      </c>
      <c r="E28" s="169">
        <v>21</v>
      </c>
      <c r="F28" s="347" t="s">
        <v>42</v>
      </c>
      <c r="G28" s="348"/>
      <c r="H28" s="178">
        <v>20</v>
      </c>
      <c r="I28" s="193">
        <v>20</v>
      </c>
      <c r="J28" s="347" t="s">
        <v>42</v>
      </c>
      <c r="K28" s="348"/>
      <c r="L28" s="178">
        <v>20</v>
      </c>
      <c r="M28" s="193">
        <v>20</v>
      </c>
      <c r="N28" s="347" t="s">
        <v>42</v>
      </c>
      <c r="O28" s="348"/>
      <c r="P28" s="178">
        <v>19</v>
      </c>
      <c r="Q28" s="194">
        <v>19</v>
      </c>
      <c r="R28" s="195">
        <f>R13+R27</f>
        <v>80</v>
      </c>
    </row>
    <row r="29" spans="1:17" ht="15">
      <c r="A29" s="455"/>
      <c r="B29" s="180" t="s">
        <v>43</v>
      </c>
      <c r="C29" s="441" t="s">
        <v>45</v>
      </c>
      <c r="D29" s="442"/>
      <c r="E29" s="443"/>
      <c r="F29" s="38" t="s">
        <v>46</v>
      </c>
      <c r="G29" s="444" t="s">
        <v>271</v>
      </c>
      <c r="H29" s="432"/>
      <c r="I29" s="445"/>
      <c r="J29" s="38" t="s">
        <v>49</v>
      </c>
      <c r="K29" s="444" t="s">
        <v>51</v>
      </c>
      <c r="L29" s="432"/>
      <c r="M29" s="445"/>
      <c r="N29" s="38" t="s">
        <v>53</v>
      </c>
      <c r="O29" s="432" t="s">
        <v>55</v>
      </c>
      <c r="P29" s="432"/>
      <c r="Q29" s="433"/>
    </row>
    <row r="30" spans="1:17" ht="15.75" thickBot="1">
      <c r="A30" s="456"/>
      <c r="B30" s="97" t="s">
        <v>272</v>
      </c>
      <c r="C30" s="434">
        <v>0</v>
      </c>
      <c r="D30" s="435"/>
      <c r="E30" s="436"/>
      <c r="F30" s="181">
        <v>33</v>
      </c>
      <c r="G30" s="437">
        <v>47</v>
      </c>
      <c r="H30" s="438"/>
      <c r="I30" s="439"/>
      <c r="J30" s="182" t="s">
        <v>273</v>
      </c>
      <c r="K30" s="434">
        <v>33</v>
      </c>
      <c r="L30" s="438"/>
      <c r="M30" s="439"/>
      <c r="N30" s="181">
        <v>47</v>
      </c>
      <c r="O30" s="434">
        <v>80</v>
      </c>
      <c r="P30" s="438"/>
      <c r="Q30" s="440"/>
    </row>
    <row r="31" spans="1:19" s="208" customFormat="1" ht="13.5">
      <c r="A31" s="209" t="s">
        <v>330</v>
      </c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6"/>
      <c r="S31" s="207"/>
    </row>
    <row r="32" spans="1:19" s="208" customFormat="1" ht="13.5">
      <c r="A32" s="210" t="s">
        <v>307</v>
      </c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7"/>
    </row>
    <row r="33" spans="2:18" ht="15">
      <c r="B33" s="431"/>
      <c r="C33" s="431"/>
      <c r="D33" s="431"/>
      <c r="E33" s="431"/>
      <c r="F33" s="431"/>
      <c r="G33" s="431"/>
      <c r="H33" s="431"/>
      <c r="I33" s="431"/>
      <c r="J33" s="431"/>
      <c r="K33" s="431"/>
      <c r="L33" s="431"/>
      <c r="M33" s="431"/>
      <c r="N33" s="431"/>
      <c r="O33" s="431"/>
      <c r="P33" s="431"/>
      <c r="R33" s="185"/>
    </row>
    <row r="34" spans="2:25" ht="15">
      <c r="B34" s="431"/>
      <c r="C34" s="431"/>
      <c r="D34" s="431"/>
      <c r="E34" s="431"/>
      <c r="F34" s="431"/>
      <c r="G34" s="431"/>
      <c r="H34" s="431"/>
      <c r="I34" s="431"/>
      <c r="J34" s="431"/>
      <c r="K34" s="431"/>
      <c r="L34" s="431"/>
      <c r="M34" s="431"/>
      <c r="N34" s="431"/>
      <c r="O34" s="431"/>
      <c r="P34" s="431"/>
      <c r="Q34" s="431"/>
      <c r="R34" s="431"/>
      <c r="S34" s="431"/>
      <c r="T34" s="431"/>
      <c r="U34" s="431"/>
      <c r="V34" s="431"/>
      <c r="W34" s="431"/>
      <c r="X34" s="431"/>
      <c r="Y34" s="431"/>
    </row>
    <row r="35" spans="3:4" ht="15">
      <c r="C35" s="171"/>
      <c r="D35" s="171"/>
    </row>
    <row r="36" spans="3:4" ht="15">
      <c r="C36" s="171"/>
      <c r="D36" s="171"/>
    </row>
    <row r="37" spans="3:4" ht="15">
      <c r="C37" s="171"/>
      <c r="D37" s="171"/>
    </row>
    <row r="38" spans="3:4" ht="15">
      <c r="C38" s="171"/>
      <c r="D38" s="171"/>
    </row>
  </sheetData>
  <sheetProtection/>
  <mergeCells count="34">
    <mergeCell ref="N3:Q3"/>
    <mergeCell ref="A1:Q1"/>
    <mergeCell ref="A2:D2"/>
    <mergeCell ref="E2:I2"/>
    <mergeCell ref="J2:Q2"/>
    <mergeCell ref="A3:A4"/>
    <mergeCell ref="B3:E3"/>
    <mergeCell ref="F3:I3"/>
    <mergeCell ref="J3:M3"/>
    <mergeCell ref="F27:G27"/>
    <mergeCell ref="J27:K27"/>
    <mergeCell ref="A5:A13"/>
    <mergeCell ref="B13:C13"/>
    <mergeCell ref="F13:G13"/>
    <mergeCell ref="J13:K13"/>
    <mergeCell ref="A14:A28"/>
    <mergeCell ref="F28:G28"/>
    <mergeCell ref="J28:K28"/>
    <mergeCell ref="O29:Q29"/>
    <mergeCell ref="N13:O13"/>
    <mergeCell ref="N27:O27"/>
    <mergeCell ref="A29:A30"/>
    <mergeCell ref="C29:E29"/>
    <mergeCell ref="G29:I29"/>
    <mergeCell ref="K29:M29"/>
    <mergeCell ref="N28:O28"/>
    <mergeCell ref="B28:C28"/>
    <mergeCell ref="B27:C27"/>
    <mergeCell ref="B33:P33"/>
    <mergeCell ref="B34:Y34"/>
    <mergeCell ref="C30:E30"/>
    <mergeCell ref="G30:I30"/>
    <mergeCell ref="K30:M30"/>
    <mergeCell ref="O30:Q30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43"/>
  <sheetViews>
    <sheetView zoomScalePageLayoutView="0" workbookViewId="0" topLeftCell="A1">
      <selection activeCell="J2" sqref="J2:Q2"/>
    </sheetView>
  </sheetViews>
  <sheetFormatPr defaultColWidth="9.00390625" defaultRowHeight="16.5"/>
  <cols>
    <col min="1" max="1" width="4.875" style="126" customWidth="1"/>
    <col min="2" max="2" width="23.50390625" style="126" customWidth="1"/>
    <col min="3" max="3" width="5.00390625" style="126" customWidth="1"/>
    <col min="4" max="4" width="4.625" style="126" customWidth="1"/>
    <col min="5" max="5" width="4.875" style="126" customWidth="1"/>
    <col min="6" max="6" width="25.375" style="126" customWidth="1"/>
    <col min="7" max="7" width="4.375" style="126" customWidth="1"/>
    <col min="8" max="8" width="4.625" style="126" customWidth="1"/>
    <col min="9" max="9" width="4.875" style="126" customWidth="1"/>
    <col min="10" max="10" width="25.00390625" style="126" customWidth="1"/>
    <col min="11" max="11" width="4.625" style="126" customWidth="1"/>
    <col min="12" max="13" width="4.50390625" style="126" customWidth="1"/>
    <col min="14" max="14" width="25.125" style="126" customWidth="1"/>
    <col min="15" max="15" width="4.50390625" style="126" customWidth="1"/>
    <col min="16" max="16" width="4.625" style="126" customWidth="1"/>
    <col min="17" max="17" width="4.875" style="126" customWidth="1"/>
    <col min="18" max="16384" width="9.00390625" style="126" customWidth="1"/>
  </cols>
  <sheetData>
    <row r="1" spans="1:17" ht="24.75">
      <c r="A1" s="419" t="s">
        <v>309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</row>
    <row r="2" spans="1:17" ht="34.5" customHeight="1" thickBot="1">
      <c r="A2" s="457" t="s">
        <v>0</v>
      </c>
      <c r="B2" s="457"/>
      <c r="C2" s="457"/>
      <c r="D2" s="457"/>
      <c r="E2" s="457" t="s">
        <v>274</v>
      </c>
      <c r="F2" s="457"/>
      <c r="G2" s="457"/>
      <c r="H2" s="457"/>
      <c r="I2" s="457"/>
      <c r="J2" s="370" t="s">
        <v>395</v>
      </c>
      <c r="K2" s="370"/>
      <c r="L2" s="370"/>
      <c r="M2" s="370"/>
      <c r="N2" s="370"/>
      <c r="O2" s="370"/>
      <c r="P2" s="370"/>
      <c r="Q2" s="370"/>
    </row>
    <row r="3" spans="1:23" ht="15">
      <c r="A3" s="447" t="s">
        <v>2</v>
      </c>
      <c r="B3" s="449" t="s">
        <v>332</v>
      </c>
      <c r="C3" s="450"/>
      <c r="D3" s="450"/>
      <c r="E3" s="451"/>
      <c r="F3" s="449" t="s">
        <v>333</v>
      </c>
      <c r="G3" s="450"/>
      <c r="H3" s="450"/>
      <c r="I3" s="451"/>
      <c r="J3" s="449" t="s">
        <v>334</v>
      </c>
      <c r="K3" s="450"/>
      <c r="L3" s="450"/>
      <c r="M3" s="451"/>
      <c r="N3" s="449" t="s">
        <v>335</v>
      </c>
      <c r="O3" s="450"/>
      <c r="P3" s="450"/>
      <c r="Q3" s="451"/>
      <c r="S3" s="74" t="s">
        <v>160</v>
      </c>
      <c r="T3" s="74"/>
      <c r="U3" s="74"/>
      <c r="V3" s="74"/>
      <c r="W3" s="74"/>
    </row>
    <row r="4" spans="1:23" ht="17.25" thickBot="1">
      <c r="A4" s="448"/>
      <c r="B4" s="158" t="s">
        <v>3</v>
      </c>
      <c r="C4" s="159" t="s">
        <v>4</v>
      </c>
      <c r="D4" s="159" t="s">
        <v>5</v>
      </c>
      <c r="E4" s="160" t="s">
        <v>6</v>
      </c>
      <c r="F4" s="158" t="s">
        <v>3</v>
      </c>
      <c r="G4" s="159" t="s">
        <v>4</v>
      </c>
      <c r="H4" s="159" t="s">
        <v>5</v>
      </c>
      <c r="I4" s="160" t="s">
        <v>6</v>
      </c>
      <c r="J4" s="158" t="s">
        <v>3</v>
      </c>
      <c r="K4" s="159" t="s">
        <v>4</v>
      </c>
      <c r="L4" s="159" t="s">
        <v>5</v>
      </c>
      <c r="M4" s="196" t="s">
        <v>6</v>
      </c>
      <c r="N4" s="158" t="s">
        <v>3</v>
      </c>
      <c r="O4" s="159" t="s">
        <v>4</v>
      </c>
      <c r="P4" s="159" t="s">
        <v>5</v>
      </c>
      <c r="Q4" s="160" t="s">
        <v>6</v>
      </c>
      <c r="S4" s="132" t="s">
        <v>72</v>
      </c>
      <c r="T4" s="74" t="s">
        <v>165</v>
      </c>
      <c r="U4" s="74" t="s">
        <v>166</v>
      </c>
      <c r="V4" s="74" t="s">
        <v>167</v>
      </c>
      <c r="W4" s="132"/>
    </row>
    <row r="5" spans="1:23" ht="18" customHeight="1" thickBot="1" thickTop="1">
      <c r="A5" s="452" t="s">
        <v>7</v>
      </c>
      <c r="B5" s="223" t="s">
        <v>275</v>
      </c>
      <c r="C5" s="224">
        <v>1</v>
      </c>
      <c r="D5" s="224">
        <v>2</v>
      </c>
      <c r="E5" s="225">
        <v>2</v>
      </c>
      <c r="F5" s="226" t="s">
        <v>275</v>
      </c>
      <c r="G5" s="227">
        <v>1</v>
      </c>
      <c r="H5" s="227">
        <v>2</v>
      </c>
      <c r="I5" s="228">
        <v>2</v>
      </c>
      <c r="J5" s="94" t="s">
        <v>80</v>
      </c>
      <c r="K5" s="38">
        <v>1</v>
      </c>
      <c r="L5" s="38">
        <v>1</v>
      </c>
      <c r="M5" s="39">
        <v>1</v>
      </c>
      <c r="N5" s="94" t="s">
        <v>85</v>
      </c>
      <c r="O5" s="38">
        <v>1</v>
      </c>
      <c r="P5" s="38">
        <v>1</v>
      </c>
      <c r="Q5" s="39">
        <v>1</v>
      </c>
      <c r="R5" s="161"/>
      <c r="S5" s="133" t="s">
        <v>170</v>
      </c>
      <c r="T5" s="134">
        <f>SUMIF($C$5:$C$22,"=1",$D$5:$D$22)</f>
        <v>8</v>
      </c>
      <c r="U5" s="134">
        <f>SUMIF($C$5:$C$13,"=2",$D$5:$D$13)</f>
        <v>7</v>
      </c>
      <c r="V5" s="135">
        <f>D32</f>
        <v>4</v>
      </c>
      <c r="W5" s="132">
        <f>T5+U5+V5</f>
        <v>19</v>
      </c>
    </row>
    <row r="6" spans="1:23" ht="16.5" thickBot="1" thickTop="1">
      <c r="A6" s="453"/>
      <c r="B6" s="87" t="s">
        <v>81</v>
      </c>
      <c r="C6" s="19">
        <v>1</v>
      </c>
      <c r="D6" s="19">
        <v>2</v>
      </c>
      <c r="E6" s="20">
        <v>2</v>
      </c>
      <c r="F6" s="80" t="s">
        <v>276</v>
      </c>
      <c r="G6" s="19">
        <v>1</v>
      </c>
      <c r="H6" s="19">
        <v>1</v>
      </c>
      <c r="I6" s="20">
        <v>1</v>
      </c>
      <c r="J6" s="87" t="s">
        <v>83</v>
      </c>
      <c r="K6" s="28">
        <v>2</v>
      </c>
      <c r="L6" s="28">
        <v>3</v>
      </c>
      <c r="M6" s="197">
        <v>3</v>
      </c>
      <c r="N6" s="87" t="s">
        <v>255</v>
      </c>
      <c r="O6" s="19">
        <v>2</v>
      </c>
      <c r="P6" s="19">
        <v>3</v>
      </c>
      <c r="Q6" s="20">
        <v>3</v>
      </c>
      <c r="R6" s="162"/>
      <c r="S6" s="136" t="s">
        <v>171</v>
      </c>
      <c r="T6" s="137">
        <f>SUMIF($G$5:$G$12,"=1",$H$5:$H$12)</f>
        <v>5</v>
      </c>
      <c r="U6" s="134">
        <f>SUMIF($G$5:$G$13,"=2",$H$5:$H$13)</f>
        <v>3</v>
      </c>
      <c r="V6" s="138">
        <f>H32</f>
        <v>10</v>
      </c>
      <c r="W6" s="132">
        <f>T6+U6+V6</f>
        <v>18</v>
      </c>
    </row>
    <row r="7" spans="1:23" ht="16.5" thickBot="1" thickTop="1">
      <c r="A7" s="453"/>
      <c r="B7" s="87" t="s">
        <v>89</v>
      </c>
      <c r="C7" s="19">
        <v>1</v>
      </c>
      <c r="D7" s="19">
        <v>2</v>
      </c>
      <c r="E7" s="20">
        <v>2</v>
      </c>
      <c r="F7" s="80" t="s">
        <v>79</v>
      </c>
      <c r="G7" s="19">
        <v>1</v>
      </c>
      <c r="H7" s="19">
        <v>2</v>
      </c>
      <c r="I7" s="20">
        <v>2</v>
      </c>
      <c r="J7" s="87" t="s">
        <v>208</v>
      </c>
      <c r="K7" s="19">
        <v>2</v>
      </c>
      <c r="L7" s="19">
        <v>2</v>
      </c>
      <c r="M7" s="20">
        <v>2</v>
      </c>
      <c r="N7" s="86"/>
      <c r="O7" s="19"/>
      <c r="P7" s="19"/>
      <c r="Q7" s="20"/>
      <c r="R7" s="163"/>
      <c r="S7" s="136" t="s">
        <v>173</v>
      </c>
      <c r="T7" s="137">
        <f>SUMIF($K$5:$K$11,"=1",$L$5:$L$11)</f>
        <v>1</v>
      </c>
      <c r="U7" s="134">
        <f>SUMIF($K$5:$K$13,"=2",$L$5:$L$13)</f>
        <v>5</v>
      </c>
      <c r="V7" s="138">
        <f>L32</f>
        <v>12</v>
      </c>
      <c r="W7" s="132">
        <f>T7+U7+V7</f>
        <v>18</v>
      </c>
    </row>
    <row r="8" spans="1:23" ht="16.5" thickBot="1" thickTop="1">
      <c r="A8" s="453"/>
      <c r="B8" s="67" t="s">
        <v>97</v>
      </c>
      <c r="C8" s="28">
        <v>2</v>
      </c>
      <c r="D8" s="28">
        <v>2</v>
      </c>
      <c r="E8" s="28">
        <v>2</v>
      </c>
      <c r="F8" s="87" t="s">
        <v>95</v>
      </c>
      <c r="G8" s="19">
        <v>2</v>
      </c>
      <c r="H8" s="19">
        <v>3</v>
      </c>
      <c r="I8" s="20">
        <v>3</v>
      </c>
      <c r="J8" s="87"/>
      <c r="K8" s="28"/>
      <c r="L8" s="28"/>
      <c r="M8" s="197"/>
      <c r="N8" s="87"/>
      <c r="O8" s="19"/>
      <c r="P8" s="19"/>
      <c r="Q8" s="20"/>
      <c r="R8" s="163"/>
      <c r="S8" s="139" t="s">
        <v>174</v>
      </c>
      <c r="T8" s="140">
        <f>SUMIF($O$5:$O$12,"=1",$P$5:$P$12)</f>
        <v>1</v>
      </c>
      <c r="U8" s="134">
        <f>SUMIF($O$5:$O$13,"=2",$P$5:$P$13)</f>
        <v>3</v>
      </c>
      <c r="V8" s="141">
        <f>P32</f>
        <v>13</v>
      </c>
      <c r="W8" s="132">
        <f>T8+U8+V8</f>
        <v>17</v>
      </c>
    </row>
    <row r="9" spans="1:23" ht="15.75" thickTop="1">
      <c r="A9" s="453"/>
      <c r="B9" s="94" t="s">
        <v>88</v>
      </c>
      <c r="C9" s="38">
        <v>2</v>
      </c>
      <c r="D9" s="38">
        <v>2</v>
      </c>
      <c r="E9" s="39">
        <v>2</v>
      </c>
      <c r="F9" s="87"/>
      <c r="G9" s="19"/>
      <c r="H9" s="19"/>
      <c r="I9" s="20"/>
      <c r="J9" s="87"/>
      <c r="K9" s="19"/>
      <c r="L9" s="19"/>
      <c r="M9" s="20"/>
      <c r="N9" s="67"/>
      <c r="O9" s="19"/>
      <c r="P9" s="26"/>
      <c r="Q9" s="27"/>
      <c r="R9" s="162"/>
      <c r="S9" s="74" t="s">
        <v>179</v>
      </c>
      <c r="T9" s="74">
        <f>SUM(T5:T8)</f>
        <v>15</v>
      </c>
      <c r="U9" s="74">
        <f>SUM(U5:U8)</f>
        <v>18</v>
      </c>
      <c r="V9" s="74">
        <f>SUM(V5:V8)</f>
        <v>39</v>
      </c>
      <c r="W9" s="132">
        <f>SUM(W5:W8)</f>
        <v>72</v>
      </c>
    </row>
    <row r="10" spans="1:23" ht="15">
      <c r="A10" s="453"/>
      <c r="B10" s="87" t="s">
        <v>94</v>
      </c>
      <c r="C10" s="19">
        <v>2</v>
      </c>
      <c r="D10" s="19">
        <v>3</v>
      </c>
      <c r="E10" s="20">
        <v>3</v>
      </c>
      <c r="F10" s="80"/>
      <c r="G10" s="22"/>
      <c r="H10" s="22"/>
      <c r="I10" s="23"/>
      <c r="J10" s="67"/>
      <c r="K10" s="19"/>
      <c r="L10" s="26"/>
      <c r="M10" s="27"/>
      <c r="N10" s="87"/>
      <c r="O10" s="38"/>
      <c r="P10" s="38"/>
      <c r="Q10" s="39"/>
      <c r="R10" s="162"/>
      <c r="S10" s="132"/>
      <c r="T10" s="132"/>
      <c r="U10" s="132"/>
      <c r="V10" s="132"/>
      <c r="W10" s="132"/>
    </row>
    <row r="11" spans="1:23" ht="15">
      <c r="A11" s="453"/>
      <c r="B11" s="80" t="s">
        <v>79</v>
      </c>
      <c r="C11" s="19">
        <v>1</v>
      </c>
      <c r="D11" s="19">
        <v>2</v>
      </c>
      <c r="E11" s="20">
        <v>2</v>
      </c>
      <c r="F11" s="80"/>
      <c r="G11" s="22"/>
      <c r="H11" s="22"/>
      <c r="I11" s="23"/>
      <c r="J11" s="80"/>
      <c r="K11" s="19"/>
      <c r="L11" s="19"/>
      <c r="M11" s="20"/>
      <c r="N11" s="67"/>
      <c r="O11" s="19"/>
      <c r="P11" s="26"/>
      <c r="Q11" s="27"/>
      <c r="R11" s="124"/>
      <c r="S11" s="74"/>
      <c r="T11" s="74"/>
      <c r="U11" s="74"/>
      <c r="V11" s="74"/>
      <c r="W11" s="132"/>
    </row>
    <row r="12" spans="1:23" ht="15">
      <c r="A12" s="453"/>
      <c r="B12" s="87"/>
      <c r="C12" s="19"/>
      <c r="D12" s="19"/>
      <c r="E12" s="20"/>
      <c r="F12" s="80"/>
      <c r="G12" s="22"/>
      <c r="H12" s="22"/>
      <c r="I12" s="23"/>
      <c r="J12" s="80"/>
      <c r="K12" s="19"/>
      <c r="L12" s="19"/>
      <c r="M12" s="20"/>
      <c r="N12" s="86"/>
      <c r="O12" s="19"/>
      <c r="P12" s="19"/>
      <c r="Q12" s="20"/>
      <c r="R12" s="124"/>
      <c r="S12" s="74"/>
      <c r="T12" s="74"/>
      <c r="U12" s="74"/>
      <c r="V12" s="74"/>
      <c r="W12" s="132"/>
    </row>
    <row r="13" spans="1:23" ht="15">
      <c r="A13" s="453"/>
      <c r="B13" s="87"/>
      <c r="C13" s="19"/>
      <c r="D13" s="19"/>
      <c r="E13" s="20"/>
      <c r="F13" s="80"/>
      <c r="G13" s="19"/>
      <c r="H13" s="19"/>
      <c r="I13" s="20"/>
      <c r="J13" s="80"/>
      <c r="K13" s="19"/>
      <c r="L13" s="19"/>
      <c r="M13" s="20"/>
      <c r="N13" s="80"/>
      <c r="O13" s="19"/>
      <c r="P13" s="19"/>
      <c r="Q13" s="20"/>
      <c r="R13" s="124"/>
      <c r="S13" s="74"/>
      <c r="T13" s="74"/>
      <c r="U13" s="74"/>
      <c r="V13" s="74"/>
      <c r="W13" s="132"/>
    </row>
    <row r="14" spans="1:23" ht="15.75" thickBot="1">
      <c r="A14" s="454"/>
      <c r="B14" s="338" t="s">
        <v>13</v>
      </c>
      <c r="C14" s="339"/>
      <c r="D14" s="98">
        <v>15</v>
      </c>
      <c r="E14" s="98">
        <v>15</v>
      </c>
      <c r="F14" s="340" t="s">
        <v>13</v>
      </c>
      <c r="G14" s="341"/>
      <c r="H14" s="100">
        <v>8</v>
      </c>
      <c r="I14" s="100">
        <v>8</v>
      </c>
      <c r="J14" s="340" t="s">
        <v>13</v>
      </c>
      <c r="K14" s="341"/>
      <c r="L14" s="100">
        <v>6</v>
      </c>
      <c r="M14" s="101">
        <v>6</v>
      </c>
      <c r="N14" s="338" t="s">
        <v>13</v>
      </c>
      <c r="O14" s="339"/>
      <c r="P14" s="98">
        <v>4</v>
      </c>
      <c r="Q14" s="99">
        <v>4</v>
      </c>
      <c r="R14" s="170">
        <f>D14+H14+L14+P14</f>
        <v>33</v>
      </c>
      <c r="S14" s="74" t="s">
        <v>180</v>
      </c>
      <c r="T14" s="171"/>
      <c r="U14" s="74"/>
      <c r="V14" s="74"/>
      <c r="W14" s="132"/>
    </row>
    <row r="15" spans="1:23" ht="16.5" customHeight="1" thickBot="1">
      <c r="A15" s="452" t="s">
        <v>14</v>
      </c>
      <c r="B15" s="87" t="s">
        <v>91</v>
      </c>
      <c r="C15" s="19">
        <v>3</v>
      </c>
      <c r="D15" s="19">
        <v>2</v>
      </c>
      <c r="E15" s="20">
        <v>2</v>
      </c>
      <c r="F15" s="229" t="s">
        <v>331</v>
      </c>
      <c r="G15" s="32">
        <v>3</v>
      </c>
      <c r="H15" s="32">
        <v>2</v>
      </c>
      <c r="I15" s="33">
        <v>2</v>
      </c>
      <c r="J15" s="198" t="s">
        <v>138</v>
      </c>
      <c r="K15" s="32">
        <v>3</v>
      </c>
      <c r="L15" s="32">
        <v>2</v>
      </c>
      <c r="M15" s="33">
        <v>2</v>
      </c>
      <c r="N15" s="198" t="s">
        <v>119</v>
      </c>
      <c r="O15" s="32">
        <v>3</v>
      </c>
      <c r="P15" s="32">
        <v>3</v>
      </c>
      <c r="Q15" s="33">
        <v>3</v>
      </c>
      <c r="R15" s="124"/>
      <c r="S15" s="132" t="s">
        <v>72</v>
      </c>
      <c r="T15" s="74" t="s">
        <v>165</v>
      </c>
      <c r="U15" s="74" t="s">
        <v>166</v>
      </c>
      <c r="V15" s="74" t="s">
        <v>167</v>
      </c>
      <c r="W15" s="74"/>
    </row>
    <row r="16" spans="1:23" ht="18" customHeight="1" thickTop="1">
      <c r="A16" s="453"/>
      <c r="B16" s="87" t="s">
        <v>216</v>
      </c>
      <c r="C16" s="22">
        <v>3</v>
      </c>
      <c r="D16" s="22">
        <v>2</v>
      </c>
      <c r="E16" s="23">
        <v>2</v>
      </c>
      <c r="F16" s="84" t="s">
        <v>228</v>
      </c>
      <c r="G16" s="22">
        <v>3</v>
      </c>
      <c r="H16" s="22">
        <v>2</v>
      </c>
      <c r="I16" s="23">
        <v>2</v>
      </c>
      <c r="J16" s="84" t="s">
        <v>113</v>
      </c>
      <c r="K16" s="22">
        <v>3</v>
      </c>
      <c r="L16" s="22">
        <v>2</v>
      </c>
      <c r="M16" s="23">
        <v>2</v>
      </c>
      <c r="N16" s="84" t="s">
        <v>221</v>
      </c>
      <c r="O16" s="22">
        <v>3</v>
      </c>
      <c r="P16" s="22">
        <v>2</v>
      </c>
      <c r="Q16" s="23">
        <v>2</v>
      </c>
      <c r="R16" s="163"/>
      <c r="S16" s="133" t="s">
        <v>170</v>
      </c>
      <c r="T16" s="134">
        <f>SUMIF($C$5:$C$22,"=1",$E$5:$E$22)</f>
        <v>8</v>
      </c>
      <c r="U16" s="134">
        <f>SUMIF($C$5:$C$13,"=2",$E$5:$E$13)</f>
        <v>7</v>
      </c>
      <c r="V16" s="135">
        <f>E32</f>
        <v>4</v>
      </c>
      <c r="W16" s="132">
        <f>T16+U16+V16</f>
        <v>19</v>
      </c>
    </row>
    <row r="17" spans="1:23" ht="15">
      <c r="A17" s="453"/>
      <c r="B17" s="17" t="s">
        <v>277</v>
      </c>
      <c r="C17" s="28">
        <v>3</v>
      </c>
      <c r="D17" s="28">
        <v>2</v>
      </c>
      <c r="E17" s="23">
        <v>2</v>
      </c>
      <c r="F17" s="84" t="s">
        <v>106</v>
      </c>
      <c r="G17" s="22">
        <v>3</v>
      </c>
      <c r="H17" s="22">
        <v>2</v>
      </c>
      <c r="I17" s="23">
        <v>2</v>
      </c>
      <c r="J17" s="84" t="s">
        <v>143</v>
      </c>
      <c r="K17" s="22">
        <v>3</v>
      </c>
      <c r="L17" s="22">
        <v>2</v>
      </c>
      <c r="M17" s="23">
        <v>2</v>
      </c>
      <c r="N17" s="84" t="s">
        <v>224</v>
      </c>
      <c r="O17" s="22">
        <v>3</v>
      </c>
      <c r="P17" s="22">
        <v>2</v>
      </c>
      <c r="Q17" s="23">
        <v>2</v>
      </c>
      <c r="R17" s="163"/>
      <c r="S17" s="136" t="s">
        <v>171</v>
      </c>
      <c r="T17" s="137">
        <f>SUMIF($G$5:$G$12,"=1",$I$5:$I$12)</f>
        <v>5</v>
      </c>
      <c r="U17" s="137">
        <f>SUMIF($G$8:$G$13,"=2",$I$8:$I$12)</f>
        <v>3</v>
      </c>
      <c r="V17" s="138">
        <f>I32</f>
        <v>10</v>
      </c>
      <c r="W17" s="132">
        <f>T17+U17+V17</f>
        <v>18</v>
      </c>
    </row>
    <row r="18" spans="1:23" ht="15">
      <c r="A18" s="453"/>
      <c r="B18" s="24" t="s">
        <v>186</v>
      </c>
      <c r="C18" s="22">
        <v>3</v>
      </c>
      <c r="D18" s="22">
        <v>2</v>
      </c>
      <c r="E18" s="23">
        <v>2</v>
      </c>
      <c r="F18" s="84" t="s">
        <v>261</v>
      </c>
      <c r="G18" s="22">
        <v>3</v>
      </c>
      <c r="H18" s="22">
        <v>2</v>
      </c>
      <c r="I18" s="23">
        <v>2</v>
      </c>
      <c r="J18" s="84" t="s">
        <v>213</v>
      </c>
      <c r="K18" s="22">
        <v>3</v>
      </c>
      <c r="L18" s="22">
        <v>2</v>
      </c>
      <c r="M18" s="23">
        <v>2</v>
      </c>
      <c r="N18" s="84" t="s">
        <v>225</v>
      </c>
      <c r="O18" s="22">
        <v>3</v>
      </c>
      <c r="P18" s="22">
        <v>2</v>
      </c>
      <c r="Q18" s="23">
        <v>2</v>
      </c>
      <c r="R18" s="163"/>
      <c r="S18" s="136" t="s">
        <v>173</v>
      </c>
      <c r="T18" s="137">
        <f>SUMIF($K$5:$K$11,"=1",$M$5:$M$11)</f>
        <v>1</v>
      </c>
      <c r="U18" s="137">
        <f>SUMIF($K$5:$K$13,"=2",$M$5:$M$11)</f>
        <v>5</v>
      </c>
      <c r="V18" s="138">
        <f>M32</f>
        <v>12</v>
      </c>
      <c r="W18" s="132">
        <f>T18+U18+V18</f>
        <v>18</v>
      </c>
    </row>
    <row r="19" spans="1:23" ht="15.75" thickBot="1">
      <c r="A19" s="453"/>
      <c r="B19" s="24"/>
      <c r="C19" s="21"/>
      <c r="D19" s="21"/>
      <c r="E19" s="37"/>
      <c r="F19" s="85" t="s">
        <v>263</v>
      </c>
      <c r="G19" s="30">
        <v>3</v>
      </c>
      <c r="H19" s="30">
        <v>2</v>
      </c>
      <c r="I19" s="31">
        <v>2</v>
      </c>
      <c r="J19" s="84" t="s">
        <v>131</v>
      </c>
      <c r="K19" s="19">
        <v>3</v>
      </c>
      <c r="L19" s="19">
        <v>2</v>
      </c>
      <c r="M19" s="20">
        <v>2</v>
      </c>
      <c r="N19" s="84" t="s">
        <v>211</v>
      </c>
      <c r="O19" s="22">
        <v>3</v>
      </c>
      <c r="P19" s="22">
        <v>2</v>
      </c>
      <c r="Q19" s="23">
        <v>2</v>
      </c>
      <c r="R19" s="163"/>
      <c r="S19" s="139" t="s">
        <v>174</v>
      </c>
      <c r="T19" s="140">
        <f>SUMIF($O$5:$O$12,"=1",$Q$5:$Q$12)</f>
        <v>1</v>
      </c>
      <c r="U19" s="140">
        <f>SUMIF($O$5:$O$13,"=2",$Q$5:$Q$12)</f>
        <v>3</v>
      </c>
      <c r="V19" s="141">
        <f>Q32</f>
        <v>13</v>
      </c>
      <c r="W19" s="132">
        <f>T19+U19+V19</f>
        <v>17</v>
      </c>
    </row>
    <row r="20" spans="1:23" ht="15.75" thickTop="1">
      <c r="A20" s="453"/>
      <c r="B20" s="69"/>
      <c r="C20" s="22"/>
      <c r="D20" s="22"/>
      <c r="E20" s="23"/>
      <c r="F20" s="24" t="s">
        <v>104</v>
      </c>
      <c r="G20" s="22">
        <v>3</v>
      </c>
      <c r="H20" s="22">
        <v>2</v>
      </c>
      <c r="I20" s="23">
        <v>2</v>
      </c>
      <c r="J20" s="24" t="s">
        <v>124</v>
      </c>
      <c r="K20" s="22">
        <v>3</v>
      </c>
      <c r="L20" s="22">
        <v>2</v>
      </c>
      <c r="M20" s="23">
        <v>2</v>
      </c>
      <c r="N20" s="84" t="s">
        <v>217</v>
      </c>
      <c r="O20" s="19">
        <v>3</v>
      </c>
      <c r="P20" s="19">
        <v>2</v>
      </c>
      <c r="Q20" s="20">
        <v>2</v>
      </c>
      <c r="R20" s="162"/>
      <c r="S20" s="74" t="s">
        <v>179</v>
      </c>
      <c r="T20" s="74">
        <f>SUM(T16:T19)</f>
        <v>15</v>
      </c>
      <c r="U20" s="74">
        <f>SUM(U16:U19)</f>
        <v>18</v>
      </c>
      <c r="V20" s="74">
        <f>SUM(V16:V19)</f>
        <v>39</v>
      </c>
      <c r="W20" s="132">
        <f>SUM(W16:W19)</f>
        <v>72</v>
      </c>
    </row>
    <row r="21" spans="1:18" ht="15">
      <c r="A21" s="453"/>
      <c r="B21" s="69"/>
      <c r="C21" s="21"/>
      <c r="D21" s="21"/>
      <c r="E21" s="37"/>
      <c r="F21" s="24" t="s">
        <v>114</v>
      </c>
      <c r="G21" s="21">
        <v>3</v>
      </c>
      <c r="H21" s="21">
        <v>2</v>
      </c>
      <c r="I21" s="21">
        <v>2</v>
      </c>
      <c r="J21" s="67" t="s">
        <v>108</v>
      </c>
      <c r="K21" s="19">
        <v>3</v>
      </c>
      <c r="L21" s="19">
        <v>2</v>
      </c>
      <c r="M21" s="20">
        <v>2</v>
      </c>
      <c r="N21" s="25" t="s">
        <v>126</v>
      </c>
      <c r="O21" s="22">
        <v>3</v>
      </c>
      <c r="P21" s="22">
        <v>3</v>
      </c>
      <c r="Q21" s="23">
        <v>3</v>
      </c>
      <c r="R21" s="162"/>
    </row>
    <row r="22" spans="1:18" ht="15">
      <c r="A22" s="453"/>
      <c r="B22" s="69"/>
      <c r="C22" s="22"/>
      <c r="D22" s="22"/>
      <c r="E22" s="23"/>
      <c r="F22" s="24" t="s">
        <v>278</v>
      </c>
      <c r="G22" s="22">
        <v>3</v>
      </c>
      <c r="H22" s="22">
        <v>2</v>
      </c>
      <c r="I22" s="23">
        <v>2</v>
      </c>
      <c r="J22" s="84" t="s">
        <v>236</v>
      </c>
      <c r="K22" s="22">
        <v>3</v>
      </c>
      <c r="L22" s="22">
        <v>2</v>
      </c>
      <c r="M22" s="23">
        <v>2</v>
      </c>
      <c r="N22" s="25" t="s">
        <v>279</v>
      </c>
      <c r="O22" s="38">
        <v>3</v>
      </c>
      <c r="P22" s="38">
        <v>2</v>
      </c>
      <c r="Q22" s="39">
        <v>2</v>
      </c>
      <c r="R22" s="173"/>
    </row>
    <row r="23" spans="1:18" ht="15">
      <c r="A23" s="453"/>
      <c r="B23" s="69"/>
      <c r="C23" s="21"/>
      <c r="D23" s="21"/>
      <c r="E23" s="37"/>
      <c r="F23" s="85"/>
      <c r="G23" s="19"/>
      <c r="H23" s="22"/>
      <c r="I23" s="23"/>
      <c r="J23" s="17" t="s">
        <v>280</v>
      </c>
      <c r="K23" s="22">
        <v>3</v>
      </c>
      <c r="L23" s="22">
        <v>2</v>
      </c>
      <c r="M23" s="23">
        <v>2</v>
      </c>
      <c r="N23" s="217" t="s">
        <v>281</v>
      </c>
      <c r="O23" s="22">
        <v>3</v>
      </c>
      <c r="P23" s="22">
        <v>2</v>
      </c>
      <c r="Q23" s="23">
        <v>2</v>
      </c>
      <c r="R23" s="173"/>
    </row>
    <row r="24" spans="1:18" ht="15">
      <c r="A24" s="453"/>
      <c r="B24" s="69"/>
      <c r="C24" s="21"/>
      <c r="D24" s="21"/>
      <c r="E24" s="37"/>
      <c r="F24" s="80"/>
      <c r="G24" s="22"/>
      <c r="H24" s="22"/>
      <c r="I24" s="23"/>
      <c r="J24" s="24" t="s">
        <v>282</v>
      </c>
      <c r="K24" s="22">
        <v>3</v>
      </c>
      <c r="L24" s="22">
        <v>2</v>
      </c>
      <c r="M24" s="23">
        <v>2</v>
      </c>
      <c r="N24" s="35" t="s">
        <v>283</v>
      </c>
      <c r="O24" s="22">
        <v>3</v>
      </c>
      <c r="P24" s="22">
        <v>2</v>
      </c>
      <c r="Q24" s="23">
        <v>2</v>
      </c>
      <c r="R24" s="173"/>
    </row>
    <row r="25" spans="1:18" ht="15">
      <c r="A25" s="453"/>
      <c r="B25" s="199"/>
      <c r="C25" s="22"/>
      <c r="D25" s="22"/>
      <c r="E25" s="23"/>
      <c r="F25" s="69"/>
      <c r="G25" s="21"/>
      <c r="H25" s="21"/>
      <c r="I25" s="21"/>
      <c r="J25" s="87"/>
      <c r="K25" s="22"/>
      <c r="L25" s="22"/>
      <c r="M25" s="23"/>
      <c r="N25" s="86"/>
      <c r="O25" s="19"/>
      <c r="P25" s="19"/>
      <c r="Q25" s="20"/>
      <c r="R25" s="173"/>
    </row>
    <row r="26" spans="1:18" ht="15">
      <c r="A26" s="453"/>
      <c r="B26" s="199"/>
      <c r="C26" s="22"/>
      <c r="D26" s="22"/>
      <c r="E26" s="23"/>
      <c r="F26" s="67"/>
      <c r="G26" s="22"/>
      <c r="H26" s="22"/>
      <c r="I26" s="23"/>
      <c r="J26" s="85"/>
      <c r="K26" s="22"/>
      <c r="L26" s="22"/>
      <c r="M26" s="23"/>
      <c r="N26" s="85"/>
      <c r="O26" s="19"/>
      <c r="P26" s="19"/>
      <c r="Q26" s="20"/>
      <c r="R26" s="173"/>
    </row>
    <row r="27" spans="1:18" ht="15">
      <c r="A27" s="453"/>
      <c r="B27" s="199"/>
      <c r="C27" s="22"/>
      <c r="D27" s="22"/>
      <c r="E27" s="23"/>
      <c r="F27" s="67"/>
      <c r="G27" s="28"/>
      <c r="H27" s="28"/>
      <c r="I27" s="23"/>
      <c r="J27" s="87"/>
      <c r="K27" s="22"/>
      <c r="L27" s="22"/>
      <c r="M27" s="23"/>
      <c r="N27" s="87"/>
      <c r="O27" s="38"/>
      <c r="P27" s="38"/>
      <c r="Q27" s="39"/>
      <c r="R27" s="173"/>
    </row>
    <row r="28" spans="1:18" ht="15">
      <c r="A28" s="453"/>
      <c r="B28" s="199"/>
      <c r="C28" s="22"/>
      <c r="D28" s="22"/>
      <c r="E28" s="23"/>
      <c r="F28" s="84"/>
      <c r="G28" s="22"/>
      <c r="H28" s="22"/>
      <c r="I28" s="23"/>
      <c r="J28" s="67"/>
      <c r="K28" s="19"/>
      <c r="L28" s="19"/>
      <c r="M28" s="20"/>
      <c r="N28" s="87"/>
      <c r="O28" s="19"/>
      <c r="P28" s="19"/>
      <c r="Q28" s="20"/>
      <c r="R28" s="173"/>
    </row>
    <row r="29" spans="1:18" ht="15">
      <c r="A29" s="453"/>
      <c r="B29" s="199"/>
      <c r="C29" s="22"/>
      <c r="D29" s="22"/>
      <c r="E29" s="23"/>
      <c r="F29" s="84"/>
      <c r="G29" s="22"/>
      <c r="H29" s="22"/>
      <c r="I29" s="23"/>
      <c r="J29" s="87"/>
      <c r="K29" s="19"/>
      <c r="L29" s="19"/>
      <c r="M29" s="20"/>
      <c r="N29" s="86"/>
      <c r="O29" s="19"/>
      <c r="P29" s="19"/>
      <c r="Q29" s="20"/>
      <c r="R29" s="173"/>
    </row>
    <row r="30" spans="1:18" ht="15">
      <c r="A30" s="453"/>
      <c r="B30" s="107"/>
      <c r="C30" s="22"/>
      <c r="D30" s="22"/>
      <c r="E30" s="23"/>
      <c r="F30" s="84"/>
      <c r="G30" s="22"/>
      <c r="H30" s="22"/>
      <c r="I30" s="23"/>
      <c r="J30" s="87"/>
      <c r="K30" s="22"/>
      <c r="L30" s="22"/>
      <c r="M30" s="23"/>
      <c r="N30" s="87"/>
      <c r="O30" s="19"/>
      <c r="P30" s="19"/>
      <c r="Q30" s="20"/>
      <c r="R30" s="173"/>
    </row>
    <row r="31" spans="1:18" ht="15">
      <c r="A31" s="453"/>
      <c r="B31" s="107"/>
      <c r="C31" s="22"/>
      <c r="D31" s="22"/>
      <c r="E31" s="23"/>
      <c r="F31" s="67"/>
      <c r="G31" s="22"/>
      <c r="H31" s="22"/>
      <c r="I31" s="23"/>
      <c r="J31" s="67"/>
      <c r="K31" s="22"/>
      <c r="L31" s="22"/>
      <c r="M31" s="23"/>
      <c r="N31" s="67"/>
      <c r="O31" s="22"/>
      <c r="P31" s="22"/>
      <c r="Q31" s="23"/>
      <c r="R31" s="173"/>
    </row>
    <row r="32" spans="1:18" ht="15">
      <c r="A32" s="453"/>
      <c r="B32" s="327" t="s">
        <v>41</v>
      </c>
      <c r="C32" s="328"/>
      <c r="D32" s="200">
        <v>4</v>
      </c>
      <c r="E32" s="201">
        <v>4</v>
      </c>
      <c r="F32" s="329" t="s">
        <v>41</v>
      </c>
      <c r="G32" s="330"/>
      <c r="H32" s="19">
        <v>10</v>
      </c>
      <c r="I32" s="20">
        <v>10</v>
      </c>
      <c r="J32" s="329" t="s">
        <v>41</v>
      </c>
      <c r="K32" s="330"/>
      <c r="L32" s="19">
        <v>12</v>
      </c>
      <c r="M32" s="20">
        <v>12</v>
      </c>
      <c r="N32" s="329" t="s">
        <v>41</v>
      </c>
      <c r="O32" s="330"/>
      <c r="P32" s="19">
        <v>13</v>
      </c>
      <c r="Q32" s="20">
        <v>13</v>
      </c>
      <c r="R32" s="126">
        <f>D32+H32+L32+P32</f>
        <v>39</v>
      </c>
    </row>
    <row r="33" spans="1:18" ht="15.75" thickBot="1">
      <c r="A33" s="454"/>
      <c r="B33" s="338" t="s">
        <v>42</v>
      </c>
      <c r="C33" s="339"/>
      <c r="D33" s="202">
        <v>19</v>
      </c>
      <c r="E33" s="203">
        <v>19</v>
      </c>
      <c r="F33" s="347" t="s">
        <v>42</v>
      </c>
      <c r="G33" s="348"/>
      <c r="H33" s="178">
        <v>18</v>
      </c>
      <c r="I33" s="99">
        <v>18</v>
      </c>
      <c r="J33" s="347" t="s">
        <v>42</v>
      </c>
      <c r="K33" s="348"/>
      <c r="L33" s="178">
        <v>18</v>
      </c>
      <c r="M33" s="99">
        <v>18</v>
      </c>
      <c r="N33" s="347" t="s">
        <v>42</v>
      </c>
      <c r="O33" s="348"/>
      <c r="P33" s="178">
        <v>17</v>
      </c>
      <c r="Q33" s="99">
        <v>17</v>
      </c>
      <c r="R33" s="126">
        <f>R14+R32</f>
        <v>72</v>
      </c>
    </row>
    <row r="34" spans="1:17" ht="15">
      <c r="A34" s="461"/>
      <c r="B34" s="180" t="s">
        <v>43</v>
      </c>
      <c r="C34" s="441" t="s">
        <v>45</v>
      </c>
      <c r="D34" s="442"/>
      <c r="E34" s="443"/>
      <c r="F34" s="38" t="s">
        <v>46</v>
      </c>
      <c r="G34" s="444" t="s">
        <v>48</v>
      </c>
      <c r="H34" s="432"/>
      <c r="I34" s="445"/>
      <c r="J34" s="38" t="s">
        <v>49</v>
      </c>
      <c r="K34" s="444" t="s">
        <v>51</v>
      </c>
      <c r="L34" s="432"/>
      <c r="M34" s="445"/>
      <c r="N34" s="38" t="s">
        <v>53</v>
      </c>
      <c r="O34" s="432" t="s">
        <v>55</v>
      </c>
      <c r="P34" s="432"/>
      <c r="Q34" s="433"/>
    </row>
    <row r="35" spans="1:20" ht="15.75" thickBot="1">
      <c r="A35" s="462"/>
      <c r="B35" s="97" t="s">
        <v>56</v>
      </c>
      <c r="C35" s="463">
        <v>15</v>
      </c>
      <c r="D35" s="464"/>
      <c r="E35" s="465"/>
      <c r="F35" s="181">
        <v>18</v>
      </c>
      <c r="G35" s="463">
        <v>39</v>
      </c>
      <c r="H35" s="464"/>
      <c r="I35" s="465"/>
      <c r="J35" s="182">
        <v>0</v>
      </c>
      <c r="K35" s="437">
        <v>33</v>
      </c>
      <c r="L35" s="438"/>
      <c r="M35" s="439"/>
      <c r="N35" s="204">
        <v>39</v>
      </c>
      <c r="O35" s="438">
        <v>72</v>
      </c>
      <c r="P35" s="438"/>
      <c r="Q35" s="440"/>
      <c r="S35" s="183">
        <f>D33+H33+L33+P33</f>
        <v>72</v>
      </c>
      <c r="T35" s="183">
        <f>E33+I33+M33+Q33</f>
        <v>72</v>
      </c>
    </row>
    <row r="36" spans="1:18" s="208" customFormat="1" ht="14.25">
      <c r="A36" s="205" t="s">
        <v>328</v>
      </c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7"/>
    </row>
    <row r="37" spans="1:18" s="208" customFormat="1" ht="14.25">
      <c r="A37" s="206" t="s">
        <v>308</v>
      </c>
      <c r="B37" s="206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7"/>
    </row>
    <row r="38" spans="2:18" ht="15">
      <c r="B38" s="431"/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1"/>
      <c r="N38" s="431"/>
      <c r="O38" s="431"/>
      <c r="P38" s="431"/>
      <c r="R38" s="184"/>
    </row>
    <row r="39" spans="2:25" ht="15">
      <c r="B39" s="431"/>
      <c r="C39" s="431"/>
      <c r="D39" s="431"/>
      <c r="E39" s="431"/>
      <c r="F39" s="431"/>
      <c r="G39" s="431"/>
      <c r="H39" s="431"/>
      <c r="I39" s="431"/>
      <c r="J39" s="431"/>
      <c r="K39" s="431"/>
      <c r="L39" s="431"/>
      <c r="M39" s="431"/>
      <c r="N39" s="431"/>
      <c r="O39" s="431"/>
      <c r="P39" s="431"/>
      <c r="Q39" s="431"/>
      <c r="R39" s="431"/>
      <c r="S39" s="431"/>
      <c r="T39" s="431"/>
      <c r="U39" s="431"/>
      <c r="V39" s="431"/>
      <c r="W39" s="431"/>
      <c r="X39" s="431"/>
      <c r="Y39" s="431"/>
    </row>
    <row r="40" ht="15">
      <c r="C40" s="171"/>
    </row>
    <row r="41" ht="15">
      <c r="C41" s="171"/>
    </row>
    <row r="42" ht="15">
      <c r="C42" s="171"/>
    </row>
    <row r="43" ht="15">
      <c r="C43" s="171"/>
    </row>
  </sheetData>
  <sheetProtection/>
  <mergeCells count="34">
    <mergeCell ref="F32:G32"/>
    <mergeCell ref="J32:K32"/>
    <mergeCell ref="N32:O32"/>
    <mergeCell ref="J3:M3"/>
    <mergeCell ref="N3:Q3"/>
    <mergeCell ref="B14:C14"/>
    <mergeCell ref="F14:G14"/>
    <mergeCell ref="J14:K14"/>
    <mergeCell ref="J33:K33"/>
    <mergeCell ref="N33:O33"/>
    <mergeCell ref="A1:Q1"/>
    <mergeCell ref="J2:Q2"/>
    <mergeCell ref="A5:A14"/>
    <mergeCell ref="A3:A4"/>
    <mergeCell ref="B3:E3"/>
    <mergeCell ref="F3:I3"/>
    <mergeCell ref="N14:O14"/>
    <mergeCell ref="B32:C32"/>
    <mergeCell ref="O34:Q34"/>
    <mergeCell ref="C35:E35"/>
    <mergeCell ref="G35:I35"/>
    <mergeCell ref="K35:M35"/>
    <mergeCell ref="O35:Q35"/>
    <mergeCell ref="C34:E34"/>
    <mergeCell ref="A15:A33"/>
    <mergeCell ref="A34:A35"/>
    <mergeCell ref="B39:Y39"/>
    <mergeCell ref="A2:D2"/>
    <mergeCell ref="E2:I2"/>
    <mergeCell ref="B38:P38"/>
    <mergeCell ref="G34:I34"/>
    <mergeCell ref="K34:M34"/>
    <mergeCell ref="B33:C33"/>
    <mergeCell ref="F33:G33"/>
  </mergeCells>
  <printOptions horizontalCentered="1" verticalCentered="1"/>
  <pageMargins left="0" right="0.1968503937007874" top="0" bottom="0" header="0.11811023622047245" footer="0"/>
  <pageSetup horizontalDpi="1200" verticalDpi="12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user</cp:lastModifiedBy>
  <cp:lastPrinted>2017-11-05T06:15:45Z</cp:lastPrinted>
  <dcterms:created xsi:type="dcterms:W3CDTF">2004-11-27T17:27:21Z</dcterms:created>
  <dcterms:modified xsi:type="dcterms:W3CDTF">2018-04-19T07:56:18Z</dcterms:modified>
  <cp:category/>
  <cp:version/>
  <cp:contentType/>
  <cp:contentStatus/>
</cp:coreProperties>
</file>