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3215" windowHeight="6900" activeTab="0"/>
  </bookViews>
  <sheets>
    <sheet name="四技日間部" sheetId="1" r:id="rId1"/>
    <sheet name="四技進修部" sheetId="2" r:id="rId2"/>
  </sheets>
  <definedNames>
    <definedName name="_xlnm.Print_Area" localSheetId="0">'四技日間部'!$A$1:$Z$45</definedName>
    <definedName name="_xlnm.Print_Area" localSheetId="1">'四技進修部'!$A$1:$Z$45</definedName>
  </definedNames>
  <calcPr fullCalcOnLoad="1"/>
</workbook>
</file>

<file path=xl/sharedStrings.xml><?xml version="1.0" encoding="utf-8"?>
<sst xmlns="http://schemas.openxmlformats.org/spreadsheetml/2006/main" count="428" uniqueCount="264">
  <si>
    <t>時數</t>
  </si>
  <si>
    <t>學分</t>
  </si>
  <si>
    <t>修別</t>
  </si>
  <si>
    <t>上學期</t>
  </si>
  <si>
    <t>下學期</t>
  </si>
  <si>
    <t>科目名稱</t>
  </si>
  <si>
    <t>代碼</t>
  </si>
  <si>
    <t>學分</t>
  </si>
  <si>
    <t>必修科目</t>
  </si>
  <si>
    <t xml:space="preserve"> </t>
  </si>
  <si>
    <t>必修科目合計</t>
  </si>
  <si>
    <t>選修科目</t>
  </si>
  <si>
    <t>預定選修合計</t>
  </si>
  <si>
    <t>修習科目合計</t>
  </si>
  <si>
    <t>通識必修(1)</t>
  </si>
  <si>
    <t>專業必修(2)</t>
  </si>
  <si>
    <t>專業選修(3)</t>
  </si>
  <si>
    <t>通識選修(6)</t>
  </si>
  <si>
    <t>必修合計</t>
  </si>
  <si>
    <t>最低選修</t>
  </si>
  <si>
    <t>最低畢業</t>
  </si>
  <si>
    <t>學分/時數</t>
  </si>
  <si>
    <t>制別：四技(日間部)</t>
  </si>
  <si>
    <t>註2:選修學分科目得調整開課學期。</t>
  </si>
  <si>
    <t>科目修別及代碼</t>
  </si>
  <si>
    <t>上學期</t>
  </si>
  <si>
    <t>下學期</t>
  </si>
  <si>
    <t>第四學年(100年9月~101年7月)</t>
  </si>
  <si>
    <t>代碼</t>
  </si>
  <si>
    <t>學分</t>
  </si>
  <si>
    <t>選修科目</t>
  </si>
  <si>
    <t>必修合計</t>
  </si>
  <si>
    <t>最低選修</t>
  </si>
  <si>
    <t>學分/時數</t>
  </si>
  <si>
    <t>制別：四技(進修部)</t>
  </si>
  <si>
    <t>專業必修(2)</t>
  </si>
  <si>
    <t>通識選修(6)</t>
  </si>
  <si>
    <t>修別</t>
  </si>
  <si>
    <t>科目名稱</t>
  </si>
  <si>
    <t>第一學年(97年9月~98年7月)</t>
  </si>
  <si>
    <t>第二學年(98年9月~99年7月)</t>
  </si>
  <si>
    <t>第三學年(99年9月~100年7月)</t>
  </si>
  <si>
    <t>必修科目</t>
  </si>
  <si>
    <t xml:space="preserve"> </t>
  </si>
  <si>
    <t>科目修別及代碼</t>
  </si>
  <si>
    <t>通識必修(1)</t>
  </si>
  <si>
    <t>專業選修(3)</t>
  </si>
  <si>
    <t>最低畢業</t>
  </si>
  <si>
    <t>註2:選修學分科目得調整開課學期。</t>
  </si>
  <si>
    <t>系別：物流管理系</t>
  </si>
  <si>
    <t>體育</t>
  </si>
  <si>
    <t>國文核心課程</t>
  </si>
  <si>
    <t>英語文學群</t>
  </si>
  <si>
    <t>會計學</t>
  </si>
  <si>
    <t>經濟學</t>
  </si>
  <si>
    <t>商業自動化</t>
  </si>
  <si>
    <t>計算機概論</t>
  </si>
  <si>
    <t>資料庫管理</t>
  </si>
  <si>
    <t xml:space="preserve"> </t>
  </si>
  <si>
    <t>通路策略與管理</t>
  </si>
  <si>
    <t>市場調查理論與實務</t>
  </si>
  <si>
    <t>物流中心作業系統實務</t>
  </si>
  <si>
    <t>國際物流管理</t>
  </si>
  <si>
    <t>決策分析</t>
  </si>
  <si>
    <t>多變量分析</t>
  </si>
  <si>
    <t>勞作教育</t>
  </si>
  <si>
    <t>生產與作業管理</t>
  </si>
  <si>
    <t>物流中心營運管理</t>
  </si>
  <si>
    <t>物料管理</t>
  </si>
  <si>
    <t>倉儲設備</t>
  </si>
  <si>
    <t>儲位管理</t>
  </si>
  <si>
    <t>資料處理</t>
  </si>
  <si>
    <t>存貨管理</t>
  </si>
  <si>
    <t>商店經營與管理</t>
  </si>
  <si>
    <t>國際貿易與匯兌</t>
  </si>
  <si>
    <t>物流資訊系統實務</t>
  </si>
  <si>
    <t>流通業經營管理</t>
  </si>
  <si>
    <t>物流資料庫概論</t>
  </si>
  <si>
    <t>倉儲管理</t>
  </si>
  <si>
    <t>國文發展課程</t>
  </si>
  <si>
    <t>財務管理</t>
  </si>
  <si>
    <t>運輸管理</t>
  </si>
  <si>
    <t>作業研究</t>
  </si>
  <si>
    <t>管理資訊系統</t>
  </si>
  <si>
    <t>通路經營管理</t>
  </si>
  <si>
    <t>物流策略管理</t>
  </si>
  <si>
    <t>統計分析實務</t>
  </si>
  <si>
    <t>網際網路實務</t>
  </si>
  <si>
    <t>採購管理</t>
  </si>
  <si>
    <t>資料處理</t>
  </si>
  <si>
    <t>零售業管理</t>
  </si>
  <si>
    <t>網路安全</t>
  </si>
  <si>
    <t>倉儲管理</t>
  </si>
  <si>
    <t>投資學</t>
  </si>
  <si>
    <t>企業研究方法</t>
  </si>
  <si>
    <t>運輸經濟學</t>
  </si>
  <si>
    <t>物流中心實習</t>
  </si>
  <si>
    <t>加值型網路與實務</t>
  </si>
  <si>
    <t>　</t>
  </si>
  <si>
    <t>銷售點管理系統</t>
  </si>
  <si>
    <t>書報研討</t>
  </si>
  <si>
    <t>科技管理</t>
  </si>
  <si>
    <t>系別：物流管理系</t>
  </si>
  <si>
    <t>0/0</t>
  </si>
  <si>
    <t>網路行銷</t>
  </si>
  <si>
    <t>金融市場</t>
  </si>
  <si>
    <t>電子商務概論</t>
  </si>
  <si>
    <t>客戶關係管理</t>
  </si>
  <si>
    <t>通關自動化</t>
  </si>
  <si>
    <t>必修科目合計</t>
  </si>
  <si>
    <t>商事法</t>
  </si>
  <si>
    <t>市場調查理論與實務</t>
  </si>
  <si>
    <t>客戶關係管理</t>
  </si>
  <si>
    <t>物流法規</t>
  </si>
  <si>
    <t>物流中心作業系統</t>
  </si>
  <si>
    <t>物流設施規劃實習</t>
  </si>
  <si>
    <t>理財規劃</t>
  </si>
  <si>
    <t>國際物流法規</t>
  </si>
  <si>
    <t>物流資訊系統</t>
  </si>
  <si>
    <t>全球運籌管理</t>
  </si>
  <si>
    <t>儲位管理</t>
  </si>
  <si>
    <t>專案管理</t>
  </si>
  <si>
    <t>存貨管理</t>
  </si>
  <si>
    <t>專案管理實務</t>
  </si>
  <si>
    <t>電子商務概論</t>
  </si>
  <si>
    <t>商店經營與管理</t>
  </si>
  <si>
    <t>國際貿易與匯兌</t>
  </si>
  <si>
    <t>物流資訊系統實務</t>
  </si>
  <si>
    <t>流通業經營管理</t>
  </si>
  <si>
    <t>物流資料庫概論</t>
  </si>
  <si>
    <t>預定選修合計</t>
  </si>
  <si>
    <t>修習科目合計</t>
  </si>
  <si>
    <t>管理資訊系統</t>
  </si>
  <si>
    <t>國際企業管理</t>
  </si>
  <si>
    <t>應用統計</t>
  </si>
  <si>
    <t>物流策略管理</t>
  </si>
  <si>
    <t>無店鋪行銷</t>
  </si>
  <si>
    <t>賣場佈置與消費行為</t>
  </si>
  <si>
    <t>物流企業實習</t>
  </si>
  <si>
    <t>商店規劃與設計</t>
  </si>
  <si>
    <t>陸海空貨運承攬實務</t>
  </si>
  <si>
    <t>通關自動化</t>
  </si>
  <si>
    <t>決策支援系統</t>
  </si>
  <si>
    <t>網際網路實務</t>
  </si>
  <si>
    <t>管理資訊系統實務</t>
  </si>
  <si>
    <t>統計分析實務</t>
  </si>
  <si>
    <t>企業研究方法</t>
  </si>
  <si>
    <t>企業資源規劃</t>
  </si>
  <si>
    <t>物流系統模擬</t>
  </si>
  <si>
    <t>國際行銷管理</t>
  </si>
  <si>
    <t>加值型網路與實務</t>
  </si>
  <si>
    <t>物流企業觀摩</t>
  </si>
  <si>
    <t>物流設施規劃</t>
  </si>
  <si>
    <t>物流作業系統實習</t>
  </si>
  <si>
    <t>物流中心實習</t>
  </si>
  <si>
    <t>物流企業診斷與分析</t>
  </si>
  <si>
    <t>財務報表分析</t>
  </si>
  <si>
    <t>地理資訊系統</t>
  </si>
  <si>
    <t>運輸網路分析</t>
  </si>
  <si>
    <t>物流成本分析與管理</t>
  </si>
  <si>
    <t>銷售點管理系統</t>
  </si>
  <si>
    <t>書報研討</t>
  </si>
  <si>
    <t>科技管理</t>
  </si>
  <si>
    <t>註3:勞作教育為必修課(每學期0學分1小時，須修滿一學年)，但不列入畢業學分。</t>
  </si>
  <si>
    <t>金融市場</t>
  </si>
  <si>
    <t>商事法</t>
  </si>
  <si>
    <t>物流中心作業系統實務</t>
  </si>
  <si>
    <t>全球運籌管理</t>
  </si>
  <si>
    <t>倉儲設備</t>
  </si>
  <si>
    <t>採購管理</t>
  </si>
  <si>
    <t>零售業管理</t>
  </si>
  <si>
    <t>專案管理</t>
  </si>
  <si>
    <t>網路安全</t>
  </si>
  <si>
    <t>專案管理實務</t>
  </si>
  <si>
    <t>預定選修合計</t>
  </si>
  <si>
    <t>修習科目合計</t>
  </si>
  <si>
    <t>國際企業管理</t>
  </si>
  <si>
    <t>應用統計</t>
  </si>
  <si>
    <t>物流個案研究</t>
  </si>
  <si>
    <t>賣場佈置與消費行為</t>
  </si>
  <si>
    <t>物流企業實習</t>
  </si>
  <si>
    <t>商店規劃與設計</t>
  </si>
  <si>
    <t>決策支援系統</t>
  </si>
  <si>
    <t>陸海空貨運承攬實務</t>
  </si>
  <si>
    <t>管理資訊系統實務</t>
  </si>
  <si>
    <t>企業資源規劃</t>
  </si>
  <si>
    <t>物流系統模擬</t>
  </si>
  <si>
    <t>國際行銷管理</t>
  </si>
  <si>
    <t>物流企業觀摩</t>
  </si>
  <si>
    <t>物流設施規劃</t>
  </si>
  <si>
    <t>物流作業系統實習</t>
  </si>
  <si>
    <t>物流企業診斷與分析</t>
  </si>
  <si>
    <t>財務報表分析</t>
  </si>
  <si>
    <t>地理資訊系統</t>
  </si>
  <si>
    <t>運輸網路分析</t>
  </si>
  <si>
    <t>物流成本分析與管理</t>
  </si>
  <si>
    <t>物流設施規劃實習</t>
  </si>
  <si>
    <t>預定選修合計</t>
  </si>
  <si>
    <t>修習科目合計</t>
  </si>
  <si>
    <t>學分數：</t>
  </si>
  <si>
    <t>專業必修</t>
  </si>
  <si>
    <t>專業選修</t>
  </si>
  <si>
    <t>一上</t>
  </si>
  <si>
    <t>一下</t>
  </si>
  <si>
    <t>二上</t>
  </si>
  <si>
    <t>二下</t>
  </si>
  <si>
    <t>三上</t>
  </si>
  <si>
    <t>三下</t>
  </si>
  <si>
    <t>四上</t>
  </si>
  <si>
    <t>四下</t>
  </si>
  <si>
    <t>和＝</t>
  </si>
  <si>
    <t>時數：</t>
  </si>
  <si>
    <t>必修科目合計</t>
  </si>
  <si>
    <t>通識</t>
  </si>
  <si>
    <t>社會學群(二)</t>
  </si>
  <si>
    <t>社會學群(一)</t>
  </si>
  <si>
    <t>統計學</t>
  </si>
  <si>
    <t>物料管理</t>
  </si>
  <si>
    <t>第一學年(98年9月~99年7月)</t>
  </si>
  <si>
    <t>第二學年(99年9月~100年7月)</t>
  </si>
  <si>
    <t>第三學年(100年9月~101年7月)</t>
  </si>
  <si>
    <t>第四學年(101年9月~102年7月)</t>
  </si>
  <si>
    <t>音樂欣賞</t>
  </si>
  <si>
    <t>藝術鑑賞</t>
  </si>
  <si>
    <t>自然科學學群</t>
  </si>
  <si>
    <t>通識選修</t>
  </si>
  <si>
    <t>表演藝術</t>
  </si>
  <si>
    <t>戲劇欣賞</t>
  </si>
  <si>
    <t>軍訓</t>
  </si>
  <si>
    <t>通識發展課程(選修)</t>
  </si>
  <si>
    <t>物流決策模式分析</t>
  </si>
  <si>
    <t>專題製作一</t>
  </si>
  <si>
    <t>專題製作二</t>
  </si>
  <si>
    <t>証照實務</t>
  </si>
  <si>
    <t>供應鏈管理</t>
  </si>
  <si>
    <t>物流管理</t>
  </si>
  <si>
    <t>行銷學</t>
  </si>
  <si>
    <t>電腦動畫設計</t>
  </si>
  <si>
    <t>管理學</t>
  </si>
  <si>
    <t>行銷學</t>
  </si>
  <si>
    <r>
      <t>蔡</t>
    </r>
    <r>
      <rPr>
        <sz val="10"/>
        <rFont val="Verdana"/>
        <family val="2"/>
      </rPr>
      <t xml:space="preserve"> </t>
    </r>
  </si>
  <si>
    <t>大漢技術學院   九十九  學年度入學新生課程標準表</t>
  </si>
  <si>
    <t>體育</t>
  </si>
  <si>
    <t>英語發展課程</t>
  </si>
  <si>
    <t>註4:需通過本系制定之畢業門檻使得畢業。</t>
  </si>
  <si>
    <t>27/27</t>
  </si>
  <si>
    <t>56/56</t>
  </si>
  <si>
    <t>58/58</t>
  </si>
  <si>
    <t>供應鏈管理</t>
  </si>
  <si>
    <t>43/43</t>
  </si>
  <si>
    <t>70/70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</si>
  <si>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通識必修、選修合計29學分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專業必修43學分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專業選修56學分(至多承認外系專業課程8學分，不含重補修必修科目、軍訓及通識課程)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</si>
  <si>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t>128/128</t>
  </si>
  <si>
    <r>
      <t>註1:每位學生須修習</t>
    </r>
    <r>
      <rPr>
        <u val="single"/>
        <sz val="10"/>
        <color indexed="10"/>
        <rFont val="標楷體"/>
        <family val="4"/>
      </rPr>
      <t>通識必修、選修合計27學分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專業必修43學分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專業選修58學分(至多承認外系專業課程6學分，不含重補修必修科目、軍訓及通識課程)</t>
    </r>
    <r>
      <rPr>
        <sz val="10"/>
        <color indexed="10"/>
        <rFont val="標楷體"/>
        <family val="4"/>
      </rPr>
      <t>，合計128學分以上，始能畢業。</t>
    </r>
  </si>
  <si>
    <r>
      <t>98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標楷體"/>
        <family val="4"/>
      </rPr>
      <t>學年度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第</t>
    </r>
    <r>
      <rPr>
        <b/>
        <sz val="8"/>
        <color indexed="12"/>
        <rFont val="Times New Roman"/>
        <family val="1"/>
      </rPr>
      <t xml:space="preserve">2 </t>
    </r>
    <r>
      <rPr>
        <b/>
        <sz val="8"/>
        <color indexed="12"/>
        <rFont val="標楷體"/>
        <family val="4"/>
      </rPr>
      <t>次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課程委員會議通過</t>
    </r>
    <r>
      <rPr>
        <b/>
        <sz val="8"/>
        <color indexed="12"/>
        <rFont val="Times New Roman"/>
        <family val="1"/>
      </rPr>
      <t>)
99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29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3</t>
    </r>
    <r>
      <rPr>
        <b/>
        <sz val="8"/>
        <color indexed="12"/>
        <rFont val="標楷體"/>
        <family val="4"/>
      </rPr>
      <t>次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校課程委員會議暨教務會議通過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次校課程委員會議通過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0"/>
        <rFont val="Times New Roman"/>
        <family val="1"/>
      </rPr>
      <t>101</t>
    </r>
    <r>
      <rPr>
        <b/>
        <sz val="8"/>
        <color indexed="10"/>
        <rFont val="標楷體"/>
        <family val="4"/>
      </rPr>
      <t>年</t>
    </r>
    <r>
      <rPr>
        <b/>
        <sz val="8"/>
        <color indexed="10"/>
        <rFont val="Times New Roman"/>
        <family val="1"/>
      </rPr>
      <t>10</t>
    </r>
    <r>
      <rPr>
        <b/>
        <sz val="8"/>
        <color indexed="10"/>
        <rFont val="標楷體"/>
        <family val="4"/>
      </rPr>
      <t>月</t>
    </r>
    <r>
      <rPr>
        <b/>
        <sz val="8"/>
        <color indexed="10"/>
        <rFont val="Times New Roman"/>
        <family val="1"/>
      </rPr>
      <t>18</t>
    </r>
    <r>
      <rPr>
        <b/>
        <sz val="8"/>
        <color indexed="10"/>
        <rFont val="標楷體"/>
        <family val="4"/>
      </rPr>
      <t>日</t>
    </r>
    <r>
      <rPr>
        <b/>
        <sz val="8"/>
        <color indexed="10"/>
        <rFont val="Times New Roman"/>
        <family val="1"/>
      </rPr>
      <t>(101</t>
    </r>
    <r>
      <rPr>
        <b/>
        <sz val="8"/>
        <color indexed="10"/>
        <rFont val="標楷體"/>
        <family val="4"/>
      </rPr>
      <t>學年度第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標楷體"/>
        <family val="4"/>
      </rPr>
      <t>學期第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標楷體"/>
        <family val="4"/>
      </rPr>
      <t>次校課程暨教務會議修正通過</t>
    </r>
    <r>
      <rPr>
        <b/>
        <sz val="8"/>
        <color indexed="10"/>
        <rFont val="Times New Roman"/>
        <family val="1"/>
      </rPr>
      <t>)</t>
    </r>
  </si>
  <si>
    <r>
      <t>98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6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15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標楷體"/>
        <family val="4"/>
      </rPr>
      <t>學年度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第</t>
    </r>
    <r>
      <rPr>
        <b/>
        <sz val="8"/>
        <color indexed="12"/>
        <rFont val="Times New Roman"/>
        <family val="1"/>
      </rPr>
      <t xml:space="preserve">2 </t>
    </r>
    <r>
      <rPr>
        <b/>
        <sz val="8"/>
        <color indexed="12"/>
        <rFont val="標楷體"/>
        <family val="4"/>
      </rPr>
      <t>次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課程委員會議通過</t>
    </r>
    <r>
      <rPr>
        <b/>
        <sz val="8"/>
        <color indexed="12"/>
        <rFont val="Times New Roman"/>
        <family val="1"/>
      </rPr>
      <t>)
99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 xml:space="preserve">7 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 xml:space="preserve">29   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(98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 xml:space="preserve"> 3</t>
    </r>
    <r>
      <rPr>
        <b/>
        <sz val="8"/>
        <color indexed="12"/>
        <rFont val="標楷體"/>
        <family val="4"/>
      </rPr>
      <t>次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標楷體"/>
        <family val="4"/>
      </rPr>
      <t>校課程委員會議暨教務會議通過</t>
    </r>
    <r>
      <rPr>
        <b/>
        <sz val="8"/>
        <color indexed="12"/>
        <rFont val="Times New Roman"/>
        <family val="1"/>
      </rPr>
      <t>)
100</t>
    </r>
    <r>
      <rPr>
        <b/>
        <sz val="8"/>
        <color indexed="12"/>
        <rFont val="標楷體"/>
        <family val="4"/>
      </rPr>
      <t>年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標楷體"/>
        <family val="4"/>
      </rPr>
      <t>月</t>
    </r>
    <r>
      <rPr>
        <b/>
        <sz val="8"/>
        <color indexed="12"/>
        <rFont val="Times New Roman"/>
        <family val="1"/>
      </rPr>
      <t>7</t>
    </r>
    <r>
      <rPr>
        <b/>
        <sz val="8"/>
        <color indexed="12"/>
        <rFont val="標楷體"/>
        <family val="4"/>
      </rPr>
      <t>日</t>
    </r>
    <r>
      <rPr>
        <b/>
        <sz val="8"/>
        <color indexed="12"/>
        <rFont val="Times New Roman"/>
        <family val="1"/>
      </rPr>
      <t>(100</t>
    </r>
    <r>
      <rPr>
        <b/>
        <sz val="8"/>
        <color indexed="12"/>
        <rFont val="標楷體"/>
        <family val="4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標楷體"/>
        <family val="4"/>
      </rPr>
      <t>學期第</t>
    </r>
    <r>
      <rPr>
        <b/>
        <sz val="8"/>
        <color indexed="12"/>
        <rFont val="Times New Roman"/>
        <family val="1"/>
      </rPr>
      <t>2</t>
    </r>
    <r>
      <rPr>
        <b/>
        <sz val="8"/>
        <color indexed="12"/>
        <rFont val="標楷體"/>
        <family val="4"/>
      </rPr>
      <t>次校課程委員會議通過</t>
    </r>
    <r>
      <rPr>
        <b/>
        <sz val="8"/>
        <color indexed="12"/>
        <rFont val="Times New Roman"/>
        <family val="1"/>
      </rPr>
      <t xml:space="preserve">)
</t>
    </r>
    <r>
      <rPr>
        <b/>
        <sz val="8"/>
        <color indexed="10"/>
        <rFont val="Times New Roman"/>
        <family val="1"/>
      </rPr>
      <t>101</t>
    </r>
    <r>
      <rPr>
        <b/>
        <sz val="8"/>
        <color indexed="10"/>
        <rFont val="標楷體"/>
        <family val="4"/>
      </rPr>
      <t>年</t>
    </r>
    <r>
      <rPr>
        <b/>
        <sz val="8"/>
        <color indexed="10"/>
        <rFont val="Times New Roman"/>
        <family val="1"/>
      </rPr>
      <t>10</t>
    </r>
    <r>
      <rPr>
        <b/>
        <sz val="8"/>
        <color indexed="10"/>
        <rFont val="標楷體"/>
        <family val="4"/>
      </rPr>
      <t>月</t>
    </r>
    <r>
      <rPr>
        <b/>
        <sz val="8"/>
        <color indexed="10"/>
        <rFont val="Times New Roman"/>
        <family val="1"/>
      </rPr>
      <t>18</t>
    </r>
    <r>
      <rPr>
        <b/>
        <sz val="8"/>
        <color indexed="10"/>
        <rFont val="標楷體"/>
        <family val="4"/>
      </rPr>
      <t>日</t>
    </r>
    <r>
      <rPr>
        <b/>
        <sz val="8"/>
        <color indexed="10"/>
        <rFont val="Times New Roman"/>
        <family val="1"/>
      </rPr>
      <t>(101</t>
    </r>
    <r>
      <rPr>
        <b/>
        <sz val="8"/>
        <color indexed="10"/>
        <rFont val="標楷體"/>
        <family val="4"/>
      </rPr>
      <t>學年度第</t>
    </r>
    <r>
      <rPr>
        <b/>
        <sz val="8"/>
        <color indexed="10"/>
        <rFont val="Times New Roman"/>
        <family val="1"/>
      </rPr>
      <t>1</t>
    </r>
    <r>
      <rPr>
        <b/>
        <sz val="8"/>
        <color indexed="10"/>
        <rFont val="標楷體"/>
        <family val="4"/>
      </rPr>
      <t>學期第</t>
    </r>
    <r>
      <rPr>
        <b/>
        <sz val="8"/>
        <color indexed="10"/>
        <rFont val="Times New Roman"/>
        <family val="1"/>
      </rPr>
      <t>2</t>
    </r>
    <r>
      <rPr>
        <b/>
        <sz val="8"/>
        <color indexed="10"/>
        <rFont val="標楷體"/>
        <family val="4"/>
      </rPr>
      <t>次校課程暨教務會議修正通過</t>
    </r>
    <r>
      <rPr>
        <b/>
        <sz val="8"/>
        <color indexed="10"/>
        <rFont val="Times New Roman"/>
        <family val="1"/>
      </rPr>
      <t>)</t>
    </r>
  </si>
  <si>
    <t>服務業行銷與管理</t>
  </si>
  <si>
    <t>物流個案研究</t>
  </si>
  <si>
    <t>創意方法</t>
  </si>
  <si>
    <t>服務業行銷與管理</t>
  </si>
  <si>
    <t>證照實務</t>
  </si>
  <si>
    <t>流通管理</t>
  </si>
  <si>
    <t>創意行銷</t>
  </si>
  <si>
    <t>流通管理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</si>
</sst>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);[Red]\(0.00\)"/>
    <numFmt numFmtId="181" formatCode="m/d"/>
    <numFmt numFmtId="182" formatCode="[&gt;99999999]0000\-000\-000;000\-000\-000"/>
    <numFmt numFmtId="183" formatCode="0_);\(0\)"/>
    <numFmt numFmtId="184" formatCode="0_ 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sz val="36"/>
      <color indexed="8"/>
      <name val="標楷體"/>
      <family val="4"/>
    </font>
    <font>
      <u val="single"/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0"/>
      <name val="Verdana"/>
      <family val="2"/>
    </font>
    <font>
      <sz val="12"/>
      <name val="標楷體"/>
      <family val="4"/>
    </font>
    <font>
      <b/>
      <sz val="8"/>
      <color indexed="12"/>
      <name val="Times New Roman"/>
      <family val="1"/>
    </font>
    <font>
      <b/>
      <sz val="8"/>
      <color indexed="12"/>
      <name val="標楷體"/>
      <family val="4"/>
    </font>
    <font>
      <b/>
      <sz val="8"/>
      <color indexed="10"/>
      <name val="Times New Roman"/>
      <family val="1"/>
    </font>
    <font>
      <b/>
      <sz val="8"/>
      <color indexed="10"/>
      <name val="標楷體"/>
      <family val="4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ck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ck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84" fontId="17" fillId="0" borderId="22" xfId="0" applyNumberFormat="1" applyFont="1" applyBorder="1" applyAlignment="1">
      <alignment horizontal="center" vertical="center"/>
    </xf>
    <xf numFmtId="184" fontId="17" fillId="0" borderId="25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6" fillId="24" borderId="30" xfId="0" applyFont="1" applyFill="1" applyBorder="1" applyAlignment="1">
      <alignment horizontal="left" vertical="center" shrinkToFit="1"/>
    </xf>
    <xf numFmtId="0" fontId="17" fillId="24" borderId="31" xfId="0" applyFont="1" applyFill="1" applyBorder="1" applyAlignment="1">
      <alignment horizontal="center" vertical="center" shrinkToFit="1"/>
    </xf>
    <xf numFmtId="0" fontId="17" fillId="24" borderId="32" xfId="0" applyFont="1" applyFill="1" applyBorder="1" applyAlignment="1">
      <alignment horizontal="center" vertical="center" shrinkToFit="1"/>
    </xf>
    <xf numFmtId="0" fontId="16" fillId="24" borderId="33" xfId="0" applyFont="1" applyFill="1" applyBorder="1" applyAlignment="1">
      <alignment horizontal="left" vertical="center" shrinkToFit="1"/>
    </xf>
    <xf numFmtId="0" fontId="17" fillId="24" borderId="34" xfId="0" applyFont="1" applyFill="1" applyBorder="1" applyAlignment="1">
      <alignment horizontal="center" vertical="center" shrinkToFit="1"/>
    </xf>
    <xf numFmtId="0" fontId="16" fillId="24" borderId="35" xfId="0" applyFont="1" applyFill="1" applyBorder="1" applyAlignment="1">
      <alignment horizontal="left" vertical="center" shrinkToFit="1"/>
    </xf>
    <xf numFmtId="0" fontId="17" fillId="24" borderId="36" xfId="0" applyFont="1" applyFill="1" applyBorder="1" applyAlignment="1">
      <alignment horizontal="center" vertical="center" shrinkToFit="1"/>
    </xf>
    <xf numFmtId="0" fontId="17" fillId="24" borderId="37" xfId="0" applyFont="1" applyFill="1" applyBorder="1" applyAlignment="1">
      <alignment horizontal="center" vertical="center" shrinkToFit="1"/>
    </xf>
    <xf numFmtId="0" fontId="17" fillId="24" borderId="38" xfId="0" applyFont="1" applyFill="1" applyBorder="1" applyAlignment="1">
      <alignment horizontal="center" vertical="center" shrinkToFit="1"/>
    </xf>
    <xf numFmtId="0" fontId="17" fillId="24" borderId="37" xfId="0" applyFont="1" applyFill="1" applyBorder="1" applyAlignment="1">
      <alignment horizontal="center" vertical="center"/>
    </xf>
    <xf numFmtId="0" fontId="17" fillId="24" borderId="38" xfId="0" applyFont="1" applyFill="1" applyBorder="1" applyAlignment="1">
      <alignment horizontal="center" vertical="center"/>
    </xf>
    <xf numFmtId="0" fontId="17" fillId="24" borderId="37" xfId="0" applyNumberFormat="1" applyFont="1" applyFill="1" applyBorder="1" applyAlignment="1">
      <alignment horizontal="center" vertical="center" shrinkToFit="1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left" vertical="center"/>
    </xf>
    <xf numFmtId="0" fontId="7" fillId="24" borderId="34" xfId="0" applyFont="1" applyFill="1" applyBorder="1" applyAlignment="1">
      <alignment horizontal="center" vertical="center"/>
    </xf>
    <xf numFmtId="0" fontId="7" fillId="24" borderId="40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181" fontId="7" fillId="24" borderId="13" xfId="0" applyNumberFormat="1" applyFont="1" applyFill="1" applyBorder="1" applyAlignment="1">
      <alignment horizontal="center" vertical="center"/>
    </xf>
    <xf numFmtId="0" fontId="16" fillId="24" borderId="42" xfId="0" applyFont="1" applyFill="1" applyBorder="1" applyAlignment="1">
      <alignment horizontal="left" vertical="center" shrinkToFit="1"/>
    </xf>
    <xf numFmtId="0" fontId="8" fillId="24" borderId="37" xfId="0" applyFont="1" applyFill="1" applyBorder="1" applyAlignment="1">
      <alignment vertical="center"/>
    </xf>
    <xf numFmtId="0" fontId="7" fillId="24" borderId="39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left" vertical="center" shrinkToFit="1"/>
    </xf>
    <xf numFmtId="0" fontId="16" fillId="24" borderId="44" xfId="0" applyFont="1" applyFill="1" applyBorder="1" applyAlignment="1">
      <alignment horizontal="left" vertical="center" shrinkToFit="1"/>
    </xf>
    <xf numFmtId="0" fontId="17" fillId="24" borderId="45" xfId="0" applyFont="1" applyFill="1" applyBorder="1" applyAlignment="1">
      <alignment horizontal="center" vertical="center" shrinkToFit="1"/>
    </xf>
    <xf numFmtId="0" fontId="17" fillId="24" borderId="46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6" fillId="0" borderId="35" xfId="0" applyFont="1" applyFill="1" applyBorder="1" applyAlignment="1">
      <alignment horizontal="left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17" fillId="0" borderId="36" xfId="0" applyFont="1" applyFill="1" applyBorder="1" applyAlignment="1">
      <alignment horizontal="center" vertical="center" shrinkToFit="1"/>
    </xf>
    <xf numFmtId="0" fontId="17" fillId="0" borderId="37" xfId="0" applyNumberFormat="1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left" vertical="center" shrinkToFit="1"/>
    </xf>
    <xf numFmtId="0" fontId="16" fillId="24" borderId="47" xfId="0" applyFont="1" applyFill="1" applyBorder="1" applyAlignment="1">
      <alignment horizontal="left" vertical="center" shrinkToFit="1"/>
    </xf>
    <xf numFmtId="0" fontId="17" fillId="24" borderId="42" xfId="0" applyFont="1" applyFill="1" applyBorder="1" applyAlignment="1">
      <alignment horizontal="center" vertical="center" shrinkToFit="1"/>
    </xf>
    <xf numFmtId="0" fontId="17" fillId="24" borderId="48" xfId="0" applyFont="1" applyFill="1" applyBorder="1" applyAlignment="1">
      <alignment horizontal="center" vertical="center" shrinkToFit="1"/>
    </xf>
    <xf numFmtId="0" fontId="8" fillId="24" borderId="35" xfId="0" applyFont="1" applyFill="1" applyBorder="1" applyAlignment="1">
      <alignment vertical="center"/>
    </xf>
    <xf numFmtId="0" fontId="8" fillId="24" borderId="38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6" fillId="24" borderId="37" xfId="0" applyFont="1" applyFill="1" applyBorder="1" applyAlignment="1">
      <alignment horizontal="center" vertical="center" shrinkToFit="1"/>
    </xf>
    <xf numFmtId="0" fontId="26" fillId="24" borderId="38" xfId="0" applyFont="1" applyFill="1" applyBorder="1" applyAlignment="1">
      <alignment horizontal="center" vertical="center" shrinkToFit="1"/>
    </xf>
    <xf numFmtId="0" fontId="9" fillId="24" borderId="42" xfId="0" applyFont="1" applyFill="1" applyBorder="1" applyAlignment="1">
      <alignment horizontal="left" vertical="center" shrinkToFit="1"/>
    </xf>
    <xf numFmtId="0" fontId="16" fillId="25" borderId="35" xfId="0" applyFont="1" applyFill="1" applyBorder="1" applyAlignment="1">
      <alignment horizontal="left" vertical="center" shrinkToFit="1"/>
    </xf>
    <xf numFmtId="0" fontId="17" fillId="25" borderId="37" xfId="0" applyFont="1" applyFill="1" applyBorder="1" applyAlignment="1">
      <alignment horizontal="center" vertical="center" shrinkToFit="1"/>
    </xf>
    <xf numFmtId="0" fontId="17" fillId="25" borderId="38" xfId="0" applyFont="1" applyFill="1" applyBorder="1" applyAlignment="1">
      <alignment horizontal="center" vertical="center" shrinkToFit="1"/>
    </xf>
    <xf numFmtId="0" fontId="26" fillId="25" borderId="37" xfId="0" applyFont="1" applyFill="1" applyBorder="1" applyAlignment="1">
      <alignment horizontal="center" vertical="center" shrinkToFit="1"/>
    </xf>
    <xf numFmtId="0" fontId="26" fillId="25" borderId="38" xfId="0" applyFont="1" applyFill="1" applyBorder="1" applyAlignment="1">
      <alignment horizontal="center" vertical="center" shrinkToFit="1"/>
    </xf>
    <xf numFmtId="0" fontId="5" fillId="11" borderId="42" xfId="33" applyFont="1" applyFill="1" applyBorder="1">
      <alignment vertical="center"/>
      <protection/>
    </xf>
    <xf numFmtId="0" fontId="5" fillId="11" borderId="37" xfId="33" applyFont="1" applyFill="1" applyBorder="1" applyAlignment="1">
      <alignment horizontal="center" vertical="center"/>
      <protection/>
    </xf>
    <xf numFmtId="0" fontId="5" fillId="11" borderId="38" xfId="33" applyFont="1" applyFill="1" applyBorder="1" applyAlignment="1">
      <alignment horizontal="center" vertical="center"/>
      <protection/>
    </xf>
    <xf numFmtId="0" fontId="16" fillId="11" borderId="35" xfId="0" applyFont="1" applyFill="1" applyBorder="1" applyAlignment="1">
      <alignment horizontal="left" vertical="center" shrinkToFit="1"/>
    </xf>
    <xf numFmtId="0" fontId="17" fillId="11" borderId="37" xfId="0" applyFont="1" applyFill="1" applyBorder="1" applyAlignment="1">
      <alignment horizontal="center" vertical="center" shrinkToFit="1"/>
    </xf>
    <xf numFmtId="0" fontId="17" fillId="11" borderId="38" xfId="0" applyFont="1" applyFill="1" applyBorder="1" applyAlignment="1">
      <alignment horizontal="center" vertical="center" shrinkToFi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9" fillId="25" borderId="42" xfId="0" applyFont="1" applyFill="1" applyBorder="1" applyAlignment="1">
      <alignment horizontal="left" vertical="center" shrinkToFit="1"/>
    </xf>
    <xf numFmtId="0" fontId="5" fillId="11" borderId="35" xfId="0" applyFont="1" applyFill="1" applyBorder="1" applyAlignment="1">
      <alignment horizontal="left" vertical="center" shrinkToFit="1"/>
    </xf>
    <xf numFmtId="0" fontId="27" fillId="11" borderId="37" xfId="0" applyFont="1" applyFill="1" applyBorder="1" applyAlignment="1">
      <alignment horizontal="center" vertical="center" shrinkToFit="1"/>
    </xf>
    <xf numFmtId="0" fontId="27" fillId="11" borderId="38" xfId="0" applyFont="1" applyFill="1" applyBorder="1" applyAlignment="1">
      <alignment horizontal="center" vertical="center" shrinkToFit="1"/>
    </xf>
    <xf numFmtId="0" fontId="5" fillId="25" borderId="35" xfId="0" applyFont="1" applyFill="1" applyBorder="1" applyAlignment="1">
      <alignment horizontal="left" vertical="center" shrinkToFit="1"/>
    </xf>
    <xf numFmtId="0" fontId="27" fillId="25" borderId="37" xfId="0" applyFont="1" applyFill="1" applyBorder="1" applyAlignment="1">
      <alignment horizontal="center" vertical="center" shrinkToFit="1"/>
    </xf>
    <xf numFmtId="0" fontId="27" fillId="25" borderId="38" xfId="0" applyFont="1" applyFill="1" applyBorder="1" applyAlignment="1">
      <alignment horizontal="center" vertical="center" shrinkToFit="1"/>
    </xf>
    <xf numFmtId="0" fontId="16" fillId="9" borderId="33" xfId="0" applyFont="1" applyFill="1" applyBorder="1" applyAlignment="1">
      <alignment horizontal="left" vertical="center" shrinkToFit="1"/>
    </xf>
    <xf numFmtId="0" fontId="17" fillId="9" borderId="48" xfId="0" applyFont="1" applyFill="1" applyBorder="1" applyAlignment="1">
      <alignment horizontal="center" vertical="center" shrinkToFit="1"/>
    </xf>
    <xf numFmtId="0" fontId="17" fillId="9" borderId="34" xfId="0" applyFont="1" applyFill="1" applyBorder="1" applyAlignment="1">
      <alignment horizontal="center" vertical="center" shrinkToFit="1"/>
    </xf>
    <xf numFmtId="0" fontId="17" fillId="9" borderId="36" xfId="0" applyFont="1" applyFill="1" applyBorder="1" applyAlignment="1">
      <alignment horizontal="center" vertical="center" shrinkToFit="1"/>
    </xf>
    <xf numFmtId="0" fontId="16" fillId="9" borderId="42" xfId="0" applyFont="1" applyFill="1" applyBorder="1" applyAlignment="1">
      <alignment horizontal="left" vertical="center" shrinkToFit="1"/>
    </xf>
    <xf numFmtId="0" fontId="17" fillId="9" borderId="37" xfId="0" applyFont="1" applyFill="1" applyBorder="1" applyAlignment="1">
      <alignment horizontal="center" vertical="center" shrinkToFit="1"/>
    </xf>
    <xf numFmtId="0" fontId="17" fillId="9" borderId="38" xfId="0" applyFont="1" applyFill="1" applyBorder="1" applyAlignment="1">
      <alignment horizontal="center" vertical="center" shrinkToFit="1"/>
    </xf>
    <xf numFmtId="0" fontId="16" fillId="9" borderId="35" xfId="0" applyFont="1" applyFill="1" applyBorder="1" applyAlignment="1">
      <alignment horizontal="left" vertical="center" shrinkToFit="1"/>
    </xf>
    <xf numFmtId="0" fontId="16" fillId="26" borderId="35" xfId="0" applyFont="1" applyFill="1" applyBorder="1" applyAlignment="1">
      <alignment horizontal="left" vertical="center" shrinkToFit="1"/>
    </xf>
    <xf numFmtId="0" fontId="17" fillId="26" borderId="37" xfId="0" applyFont="1" applyFill="1" applyBorder="1" applyAlignment="1">
      <alignment horizontal="center" vertical="center" shrinkToFit="1"/>
    </xf>
    <xf numFmtId="0" fontId="17" fillId="26" borderId="38" xfId="0" applyFont="1" applyFill="1" applyBorder="1" applyAlignment="1">
      <alignment horizontal="center" vertical="center" shrinkToFit="1"/>
    </xf>
    <xf numFmtId="0" fontId="16" fillId="26" borderId="42" xfId="0" applyFont="1" applyFill="1" applyBorder="1" applyAlignment="1">
      <alignment horizontal="left" vertical="center" shrinkToFit="1"/>
    </xf>
    <xf numFmtId="0" fontId="16" fillId="24" borderId="35" xfId="0" applyFont="1" applyFill="1" applyBorder="1" applyAlignment="1">
      <alignment horizontal="left" vertical="center" shrinkToFit="1"/>
    </xf>
    <xf numFmtId="0" fontId="17" fillId="24" borderId="37" xfId="0" applyFont="1" applyFill="1" applyBorder="1" applyAlignment="1">
      <alignment horizontal="center" vertical="center" shrinkToFit="1"/>
    </xf>
    <xf numFmtId="0" fontId="17" fillId="24" borderId="38" xfId="0" applyFont="1" applyFill="1" applyBorder="1" applyAlignment="1">
      <alignment horizontal="center" vertical="center" shrinkToFit="1"/>
    </xf>
    <xf numFmtId="0" fontId="5" fillId="24" borderId="18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5" fillId="24" borderId="42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6" fillId="24" borderId="47" xfId="0" applyFont="1" applyFill="1" applyBorder="1" applyAlignment="1">
      <alignment horizontal="center" vertical="center"/>
    </xf>
    <xf numFmtId="0" fontId="16" fillId="24" borderId="42" xfId="0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48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22" fillId="0" borderId="19" xfId="0" applyFont="1" applyBorder="1" applyAlignment="1">
      <alignment horizontal="right" wrapText="1"/>
    </xf>
    <xf numFmtId="0" fontId="8" fillId="24" borderId="40" xfId="0" applyFont="1" applyFill="1" applyBorder="1" applyAlignment="1">
      <alignment vertical="center"/>
    </xf>
    <xf numFmtId="0" fontId="8" fillId="24" borderId="54" xfId="0" applyFont="1" applyFill="1" applyBorder="1" applyAlignment="1">
      <alignment vertical="center"/>
    </xf>
    <xf numFmtId="0" fontId="7" fillId="24" borderId="36" xfId="0" applyFont="1" applyFill="1" applyBorder="1" applyAlignment="1">
      <alignment horizontal="center" vertical="center"/>
    </xf>
    <xf numFmtId="0" fontId="5" fillId="24" borderId="50" xfId="0" applyFont="1" applyFill="1" applyBorder="1" applyAlignment="1">
      <alignment horizontal="center" vertical="center" textRotation="255"/>
    </xf>
    <xf numFmtId="0" fontId="5" fillId="24" borderId="55" xfId="0" applyFont="1" applyFill="1" applyBorder="1" applyAlignment="1">
      <alignment horizontal="center" vertical="center" textRotation="255"/>
    </xf>
    <xf numFmtId="0" fontId="5" fillId="24" borderId="34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horizontal="center" vertical="center" textRotation="255"/>
    </xf>
    <xf numFmtId="0" fontId="6" fillId="24" borderId="33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right" vertical="center" wrapText="1"/>
    </xf>
    <xf numFmtId="0" fontId="5" fillId="24" borderId="15" xfId="0" applyFont="1" applyFill="1" applyBorder="1" applyAlignment="1">
      <alignment horizontal="center" vertical="center" textRotation="255"/>
    </xf>
    <xf numFmtId="0" fontId="5" fillId="24" borderId="14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51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9"/>
  <sheetViews>
    <sheetView tabSelected="1" zoomScaleSheetLayoutView="90" zoomScalePageLayoutView="0" workbookViewId="0" topLeftCell="A1">
      <selection activeCell="A1" sqref="A1:Y1"/>
    </sheetView>
  </sheetViews>
  <sheetFormatPr defaultColWidth="9.00390625" defaultRowHeight="16.5"/>
  <cols>
    <col min="1" max="1" width="5.50390625" style="5" customWidth="1"/>
    <col min="2" max="2" width="17.125" style="5" customWidth="1"/>
    <col min="3" max="3" width="4.625" style="5" customWidth="1"/>
    <col min="4" max="4" width="4.50390625" style="5" customWidth="1"/>
    <col min="5" max="5" width="4.25390625" style="5" customWidth="1"/>
    <col min="6" max="6" width="4.625" style="5" customWidth="1"/>
    <col min="7" max="7" width="5.125" style="5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18.503906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12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7" customWidth="1"/>
    <col min="26" max="26" width="3.125" style="5" customWidth="1"/>
    <col min="27" max="31" width="7.75390625" style="3" customWidth="1"/>
    <col min="32" max="34" width="9.00390625" style="3" customWidth="1"/>
    <col min="35" max="16384" width="9.00390625" style="5" customWidth="1"/>
  </cols>
  <sheetData>
    <row r="1" spans="1:34" s="2" customFormat="1" ht="26.25" customHeight="1">
      <c r="A1" s="134" t="s">
        <v>241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"/>
      <c r="AA1" s="1"/>
      <c r="AB1" s="1"/>
      <c r="AC1" s="1"/>
      <c r="AD1" s="1"/>
      <c r="AE1" s="1"/>
      <c r="AF1" s="1"/>
      <c r="AG1" s="1"/>
      <c r="AH1" s="1"/>
    </row>
    <row r="2" spans="1:34" s="4" customFormat="1" ht="33" customHeight="1" thickBot="1">
      <c r="A2" s="135" t="s">
        <v>49</v>
      </c>
      <c r="B2" s="135"/>
      <c r="C2" s="135"/>
      <c r="D2" s="135"/>
      <c r="E2" s="135"/>
      <c r="F2" s="135"/>
      <c r="G2" s="135"/>
      <c r="H2" s="135" t="s">
        <v>22</v>
      </c>
      <c r="I2" s="135"/>
      <c r="J2" s="135"/>
      <c r="K2" s="135"/>
      <c r="L2" s="135"/>
      <c r="M2" s="135"/>
      <c r="N2" s="17"/>
      <c r="O2" s="17"/>
      <c r="P2" s="143" t="s">
        <v>254</v>
      </c>
      <c r="Q2" s="143"/>
      <c r="R2" s="143"/>
      <c r="S2" s="143"/>
      <c r="T2" s="143"/>
      <c r="U2" s="143"/>
      <c r="V2" s="143"/>
      <c r="W2" s="143"/>
      <c r="X2" s="143"/>
      <c r="Y2" s="143"/>
      <c r="Z2" s="3"/>
      <c r="AA2" s="3"/>
      <c r="AB2" s="3"/>
      <c r="AC2" s="3"/>
      <c r="AD2" s="3"/>
      <c r="AE2" s="3"/>
      <c r="AF2" s="3"/>
      <c r="AG2" s="3"/>
      <c r="AH2" s="3"/>
    </row>
    <row r="3" spans="1:33" ht="16.5" customHeight="1">
      <c r="A3" s="136" t="s">
        <v>2</v>
      </c>
      <c r="B3" s="138" t="s">
        <v>218</v>
      </c>
      <c r="C3" s="122"/>
      <c r="D3" s="122" t="s">
        <v>3</v>
      </c>
      <c r="E3" s="122"/>
      <c r="F3" s="122" t="s">
        <v>4</v>
      </c>
      <c r="G3" s="126"/>
      <c r="H3" s="139" t="s">
        <v>219</v>
      </c>
      <c r="I3" s="140"/>
      <c r="J3" s="122" t="s">
        <v>3</v>
      </c>
      <c r="K3" s="122"/>
      <c r="L3" s="122" t="s">
        <v>4</v>
      </c>
      <c r="M3" s="126"/>
      <c r="N3" s="138" t="s">
        <v>220</v>
      </c>
      <c r="O3" s="122"/>
      <c r="P3" s="122" t="s">
        <v>3</v>
      </c>
      <c r="Q3" s="122"/>
      <c r="R3" s="122" t="s">
        <v>4</v>
      </c>
      <c r="S3" s="126"/>
      <c r="T3" s="140" t="s">
        <v>221</v>
      </c>
      <c r="U3" s="122"/>
      <c r="V3" s="122" t="s">
        <v>3</v>
      </c>
      <c r="W3" s="122"/>
      <c r="X3" s="122" t="s">
        <v>4</v>
      </c>
      <c r="Y3" s="126"/>
      <c r="AB3" s="18" t="s">
        <v>199</v>
      </c>
      <c r="AC3" s="19"/>
      <c r="AD3" s="19"/>
      <c r="AE3" s="19"/>
      <c r="AF3" s="19"/>
      <c r="AG3" s="19"/>
    </row>
    <row r="4" spans="1:33" ht="17.25" thickBot="1">
      <c r="A4" s="137"/>
      <c r="B4" s="16" t="s">
        <v>5</v>
      </c>
      <c r="C4" s="14" t="s">
        <v>6</v>
      </c>
      <c r="D4" s="14" t="s">
        <v>7</v>
      </c>
      <c r="E4" s="14" t="s">
        <v>0</v>
      </c>
      <c r="F4" s="14" t="s">
        <v>1</v>
      </c>
      <c r="G4" s="15" t="s">
        <v>0</v>
      </c>
      <c r="H4" s="16" t="s">
        <v>5</v>
      </c>
      <c r="I4" s="14" t="s">
        <v>6</v>
      </c>
      <c r="J4" s="14" t="s">
        <v>1</v>
      </c>
      <c r="K4" s="14" t="s">
        <v>0</v>
      </c>
      <c r="L4" s="14" t="s">
        <v>1</v>
      </c>
      <c r="M4" s="15" t="s">
        <v>0</v>
      </c>
      <c r="N4" s="16" t="s">
        <v>5</v>
      </c>
      <c r="O4" s="14" t="s">
        <v>6</v>
      </c>
      <c r="P4" s="14" t="s">
        <v>1</v>
      </c>
      <c r="Q4" s="14" t="s">
        <v>0</v>
      </c>
      <c r="R4" s="14" t="s">
        <v>1</v>
      </c>
      <c r="S4" s="15" t="s">
        <v>0</v>
      </c>
      <c r="T4" s="11" t="s">
        <v>5</v>
      </c>
      <c r="U4" s="14" t="s">
        <v>6</v>
      </c>
      <c r="V4" s="14" t="s">
        <v>1</v>
      </c>
      <c r="W4" s="14" t="s">
        <v>0</v>
      </c>
      <c r="X4" s="14" t="s">
        <v>1</v>
      </c>
      <c r="Y4" s="15" t="s">
        <v>0</v>
      </c>
      <c r="AB4" s="20" t="s">
        <v>58</v>
      </c>
      <c r="AC4" s="18" t="s">
        <v>213</v>
      </c>
      <c r="AD4" s="18" t="s">
        <v>225</v>
      </c>
      <c r="AE4" s="18" t="s">
        <v>200</v>
      </c>
      <c r="AF4" s="18" t="s">
        <v>201</v>
      </c>
      <c r="AG4" s="20"/>
    </row>
    <row r="5" spans="1:33" ht="16.5" customHeight="1" thickTop="1">
      <c r="A5" s="133" t="s">
        <v>8</v>
      </c>
      <c r="B5" s="39" t="s">
        <v>65</v>
      </c>
      <c r="C5" s="40">
        <v>0</v>
      </c>
      <c r="D5" s="40">
        <v>0</v>
      </c>
      <c r="E5" s="40">
        <v>1</v>
      </c>
      <c r="F5" s="40">
        <v>0</v>
      </c>
      <c r="G5" s="42">
        <v>1</v>
      </c>
      <c r="H5" s="36" t="s">
        <v>224</v>
      </c>
      <c r="I5" s="37">
        <v>1</v>
      </c>
      <c r="J5" s="37">
        <v>1</v>
      </c>
      <c r="K5" s="37">
        <v>1</v>
      </c>
      <c r="L5" s="37">
        <v>1</v>
      </c>
      <c r="M5" s="38">
        <v>1</v>
      </c>
      <c r="N5" s="39" t="s">
        <v>79</v>
      </c>
      <c r="O5" s="40">
        <v>1</v>
      </c>
      <c r="P5" s="40">
        <v>1</v>
      </c>
      <c r="Q5" s="40">
        <v>1</v>
      </c>
      <c r="R5" s="40"/>
      <c r="S5" s="42"/>
      <c r="T5" s="63" t="s">
        <v>232</v>
      </c>
      <c r="U5" s="66">
        <v>2</v>
      </c>
      <c r="V5" s="66">
        <v>3</v>
      </c>
      <c r="W5" s="66">
        <v>3</v>
      </c>
      <c r="X5" s="66"/>
      <c r="Y5" s="67"/>
      <c r="AB5" s="21" t="s">
        <v>202</v>
      </c>
      <c r="AC5" s="22">
        <f>SUMIF($C$5:$C$14,"=1",$D$5:$D$14)</f>
        <v>7</v>
      </c>
      <c r="AD5" s="22">
        <v>0</v>
      </c>
      <c r="AE5" s="22">
        <f>SUMIF($C$5:$C$14,"=2",$D$5:$D$14)</f>
        <v>11</v>
      </c>
      <c r="AF5" s="23">
        <v>0</v>
      </c>
      <c r="AG5" s="20">
        <f>SUM(AC5:AF5)</f>
        <v>18</v>
      </c>
    </row>
    <row r="6" spans="1:33" ht="16.5">
      <c r="A6" s="133"/>
      <c r="B6" s="41" t="s">
        <v>50</v>
      </c>
      <c r="C6" s="43">
        <v>1</v>
      </c>
      <c r="D6" s="43">
        <v>2</v>
      </c>
      <c r="E6" s="43">
        <v>2</v>
      </c>
      <c r="F6" s="43">
        <v>2</v>
      </c>
      <c r="G6" s="44">
        <v>2</v>
      </c>
      <c r="H6" s="41" t="s">
        <v>216</v>
      </c>
      <c r="I6" s="43">
        <v>2</v>
      </c>
      <c r="J6" s="43">
        <v>3</v>
      </c>
      <c r="K6" s="43">
        <v>3</v>
      </c>
      <c r="L6" s="43">
        <v>3</v>
      </c>
      <c r="M6" s="44">
        <v>3</v>
      </c>
      <c r="N6" s="41" t="s">
        <v>243</v>
      </c>
      <c r="O6" s="43">
        <v>1</v>
      </c>
      <c r="P6" s="43"/>
      <c r="Q6" s="43"/>
      <c r="R6" s="43">
        <v>2</v>
      </c>
      <c r="S6" s="44">
        <v>2</v>
      </c>
      <c r="T6" s="41"/>
      <c r="U6" s="43"/>
      <c r="V6" s="43"/>
      <c r="W6" s="43"/>
      <c r="X6" s="43"/>
      <c r="Y6" s="44"/>
      <c r="AB6" s="24" t="s">
        <v>203</v>
      </c>
      <c r="AC6" s="25">
        <f>SUMIF($C$5:$C$14,"=1",$F$5:$F$14)</f>
        <v>7</v>
      </c>
      <c r="AD6" s="25">
        <f>SUMIF($C$16:$C$37,"=6",$F$16:$F$37)</f>
        <v>0</v>
      </c>
      <c r="AE6" s="25">
        <f>SUMIF($C$5:$C$14,"=2",$F$5:$F$14)</f>
        <v>11</v>
      </c>
      <c r="AF6" s="26">
        <f>F38</f>
        <v>0</v>
      </c>
      <c r="AG6" s="20">
        <f aca="true" t="shared" si="0" ref="AG6:AG12">SUM(AC6:AF6)</f>
        <v>18</v>
      </c>
    </row>
    <row r="7" spans="1:33" ht="16.5">
      <c r="A7" s="133"/>
      <c r="B7" s="41" t="s">
        <v>52</v>
      </c>
      <c r="C7" s="43">
        <v>1</v>
      </c>
      <c r="D7" s="43">
        <v>2</v>
      </c>
      <c r="E7" s="43">
        <v>2</v>
      </c>
      <c r="F7" s="43">
        <v>2</v>
      </c>
      <c r="G7" s="44">
        <v>2</v>
      </c>
      <c r="H7" s="41" t="s">
        <v>222</v>
      </c>
      <c r="I7" s="43">
        <v>1</v>
      </c>
      <c r="J7" s="43">
        <v>1</v>
      </c>
      <c r="K7" s="43">
        <v>1</v>
      </c>
      <c r="L7" s="43"/>
      <c r="M7" s="44"/>
      <c r="N7" s="63" t="s">
        <v>231</v>
      </c>
      <c r="O7" s="64">
        <v>2</v>
      </c>
      <c r="P7" s="64"/>
      <c r="Q7" s="64"/>
      <c r="R7" s="68">
        <v>3</v>
      </c>
      <c r="S7" s="65">
        <v>3</v>
      </c>
      <c r="T7" s="41"/>
      <c r="U7" s="43"/>
      <c r="V7" s="43"/>
      <c r="W7" s="43"/>
      <c r="X7" s="43"/>
      <c r="Y7" s="44"/>
      <c r="AB7" s="24" t="s">
        <v>204</v>
      </c>
      <c r="AC7" s="25">
        <f>SUMIF($I$5:$I$14,"=1",$J$5:$J$14)</f>
        <v>4</v>
      </c>
      <c r="AD7" s="25">
        <f>SUMIF($I$16:$I$37,"=6",$J$16:$J$37)</f>
        <v>3</v>
      </c>
      <c r="AE7" s="25">
        <f>SUMIF($I$6:$I$14,"=2",$J$6:$J$14)</f>
        <v>9</v>
      </c>
      <c r="AF7" s="26">
        <v>4</v>
      </c>
      <c r="AG7" s="20">
        <f t="shared" si="0"/>
        <v>20</v>
      </c>
    </row>
    <row r="8" spans="1:33" ht="16.5">
      <c r="A8" s="133"/>
      <c r="B8" s="41" t="s">
        <v>51</v>
      </c>
      <c r="C8" s="43">
        <v>1</v>
      </c>
      <c r="D8" s="43">
        <v>3</v>
      </c>
      <c r="E8" s="43">
        <v>3</v>
      </c>
      <c r="F8" s="43">
        <v>3</v>
      </c>
      <c r="G8" s="44">
        <v>3</v>
      </c>
      <c r="H8" s="41" t="s">
        <v>215</v>
      </c>
      <c r="I8" s="43">
        <v>1</v>
      </c>
      <c r="J8" s="43">
        <v>2</v>
      </c>
      <c r="K8" s="43">
        <v>2</v>
      </c>
      <c r="L8" s="43"/>
      <c r="M8" s="44"/>
      <c r="N8" s="63"/>
      <c r="O8" s="64"/>
      <c r="P8" s="64"/>
      <c r="Q8" s="64"/>
      <c r="R8" s="68"/>
      <c r="S8" s="65"/>
      <c r="T8" s="41"/>
      <c r="U8" s="43"/>
      <c r="V8" s="43"/>
      <c r="W8" s="43"/>
      <c r="X8" s="43"/>
      <c r="Y8" s="44"/>
      <c r="AB8" s="24" t="s">
        <v>205</v>
      </c>
      <c r="AC8" s="25">
        <f>SUMIF($I$5:$I$14,"=1",$L$5:$L$14)</f>
        <v>6</v>
      </c>
      <c r="AD8" s="25">
        <f>SUMIF($I$16:$I$37,"=6",$L$16:$L$37)</f>
        <v>3</v>
      </c>
      <c r="AE8" s="25">
        <f>SUMIF($I$6:$I$14,"=2",$L$6:$L$14)</f>
        <v>6</v>
      </c>
      <c r="AF8" s="26">
        <v>5</v>
      </c>
      <c r="AG8" s="20">
        <f t="shared" si="0"/>
        <v>20</v>
      </c>
    </row>
    <row r="9" spans="1:33" ht="16.5">
      <c r="A9" s="141"/>
      <c r="B9" s="41" t="s">
        <v>53</v>
      </c>
      <c r="C9" s="43">
        <v>2</v>
      </c>
      <c r="D9" s="43">
        <v>2</v>
      </c>
      <c r="E9" s="43">
        <v>2</v>
      </c>
      <c r="F9" s="43">
        <v>2</v>
      </c>
      <c r="G9" s="44">
        <v>2</v>
      </c>
      <c r="H9" s="63" t="s">
        <v>66</v>
      </c>
      <c r="I9" s="43">
        <v>2</v>
      </c>
      <c r="J9" s="43">
        <v>3</v>
      </c>
      <c r="K9" s="43">
        <v>3</v>
      </c>
      <c r="L9" s="43"/>
      <c r="M9" s="44"/>
      <c r="N9" s="63"/>
      <c r="O9" s="64"/>
      <c r="P9" s="64"/>
      <c r="Q9" s="64"/>
      <c r="R9" s="68"/>
      <c r="S9" s="65"/>
      <c r="T9" s="41"/>
      <c r="U9" s="43"/>
      <c r="V9" s="43"/>
      <c r="W9" s="43"/>
      <c r="X9" s="43"/>
      <c r="Y9" s="44"/>
      <c r="AB9" s="24" t="s">
        <v>206</v>
      </c>
      <c r="AC9" s="25">
        <f>SUMIF($O$5:$O$14,"=1",$P$5:$P$14)</f>
        <v>1</v>
      </c>
      <c r="AD9" s="25">
        <f>SUMIF($O$16:$O$37,"=6",$P$16:$P$37)</f>
        <v>0</v>
      </c>
      <c r="AE9" s="25">
        <f>SUMIF($O$5:$O$14,"=2",$P$5:$P$14)</f>
        <v>0</v>
      </c>
      <c r="AF9" s="26">
        <f>P38</f>
        <v>16</v>
      </c>
      <c r="AG9" s="20">
        <f t="shared" si="0"/>
        <v>17</v>
      </c>
    </row>
    <row r="10" spans="1:33" ht="16.5">
      <c r="A10" s="141"/>
      <c r="B10" s="41" t="s">
        <v>54</v>
      </c>
      <c r="C10" s="43">
        <v>2</v>
      </c>
      <c r="D10" s="43">
        <v>3</v>
      </c>
      <c r="E10" s="43">
        <v>3</v>
      </c>
      <c r="F10" s="45">
        <v>3</v>
      </c>
      <c r="G10" s="46">
        <v>3</v>
      </c>
      <c r="H10" s="58" t="s">
        <v>238</v>
      </c>
      <c r="I10" s="43">
        <v>2</v>
      </c>
      <c r="J10" s="43">
        <v>3</v>
      </c>
      <c r="K10" s="43">
        <v>3</v>
      </c>
      <c r="L10" s="45"/>
      <c r="M10" s="46"/>
      <c r="N10" s="63"/>
      <c r="O10" s="64"/>
      <c r="P10" s="64"/>
      <c r="Q10" s="64"/>
      <c r="R10" s="68"/>
      <c r="S10" s="65"/>
      <c r="T10" s="41"/>
      <c r="U10" s="43"/>
      <c r="V10" s="43"/>
      <c r="W10" s="43"/>
      <c r="X10" s="45"/>
      <c r="Y10" s="46"/>
      <c r="AB10" s="24" t="s">
        <v>207</v>
      </c>
      <c r="AC10" s="25">
        <f>SUMIF($O$5:$O$14,"=1",$R$5:$R$14)</f>
        <v>2</v>
      </c>
      <c r="AD10" s="25">
        <f>SUMIF($O$16:$O$37,"=6",$R$16:$R$37)</f>
        <v>0</v>
      </c>
      <c r="AE10" s="25">
        <f>SUMIF($O$5:$O$14,"=2",$R$5:$R$14)</f>
        <v>3</v>
      </c>
      <c r="AF10" s="26">
        <f>R38</f>
        <v>12</v>
      </c>
      <c r="AG10" s="20">
        <f t="shared" si="0"/>
        <v>17</v>
      </c>
    </row>
    <row r="11" spans="1:33" ht="16.5">
      <c r="A11" s="141"/>
      <c r="B11" s="63" t="s">
        <v>55</v>
      </c>
      <c r="C11" s="43">
        <v>2</v>
      </c>
      <c r="D11" s="43">
        <v>3</v>
      </c>
      <c r="E11" s="43">
        <v>3</v>
      </c>
      <c r="F11" s="47"/>
      <c r="G11" s="44"/>
      <c r="H11" s="58" t="s">
        <v>223</v>
      </c>
      <c r="I11" s="43">
        <v>1</v>
      </c>
      <c r="J11" s="43"/>
      <c r="K11" s="43"/>
      <c r="L11" s="43">
        <v>1</v>
      </c>
      <c r="M11" s="44">
        <v>1</v>
      </c>
      <c r="N11" s="41"/>
      <c r="O11" s="43"/>
      <c r="P11" s="43"/>
      <c r="Q11" s="43"/>
      <c r="R11" s="47"/>
      <c r="S11" s="44"/>
      <c r="T11" s="41"/>
      <c r="U11" s="43"/>
      <c r="V11" s="43"/>
      <c r="W11" s="43"/>
      <c r="X11" s="47"/>
      <c r="Y11" s="44"/>
      <c r="AB11" s="24" t="s">
        <v>208</v>
      </c>
      <c r="AC11" s="25">
        <f>SUMIF($U$5:$U$14,"=1",$V$5:$V$14)</f>
        <v>0</v>
      </c>
      <c r="AD11" s="25">
        <f>SUMIF($U$16:$U$37,"=6",$V$16:$V$37)</f>
        <v>0</v>
      </c>
      <c r="AE11" s="25">
        <f>SUMIF($U$5:$U$14,"=2",$V$5:$V$14)</f>
        <v>3</v>
      </c>
      <c r="AF11" s="26">
        <f>V38</f>
        <v>9</v>
      </c>
      <c r="AG11" s="20">
        <f t="shared" si="0"/>
        <v>12</v>
      </c>
    </row>
    <row r="12" spans="1:33" ht="17.25" thickBot="1">
      <c r="A12" s="141"/>
      <c r="B12" s="41" t="s">
        <v>56</v>
      </c>
      <c r="C12" s="43">
        <v>2</v>
      </c>
      <c r="D12" s="43">
        <v>3</v>
      </c>
      <c r="E12" s="43">
        <v>3</v>
      </c>
      <c r="F12" s="45"/>
      <c r="G12" s="46"/>
      <c r="H12" s="55" t="s">
        <v>214</v>
      </c>
      <c r="I12" s="43">
        <v>1</v>
      </c>
      <c r="J12" s="43"/>
      <c r="K12" s="43"/>
      <c r="L12" s="43">
        <v>2</v>
      </c>
      <c r="M12" s="44">
        <v>2</v>
      </c>
      <c r="N12" s="41"/>
      <c r="O12" s="43"/>
      <c r="P12" s="43"/>
      <c r="Q12" s="43"/>
      <c r="R12" s="45"/>
      <c r="S12" s="46"/>
      <c r="T12" s="41"/>
      <c r="U12" s="43"/>
      <c r="V12" s="43"/>
      <c r="W12" s="43"/>
      <c r="X12" s="45"/>
      <c r="Y12" s="46"/>
      <c r="AB12" s="27" t="s">
        <v>209</v>
      </c>
      <c r="AC12" s="28">
        <f>SUMIF($U$5:$U$14,"=1",$X$5:$X$14)</f>
        <v>0</v>
      </c>
      <c r="AD12" s="28">
        <f>SUMIF($U$16:$U$37,"=6",$X$16:$X$37)</f>
        <v>0</v>
      </c>
      <c r="AE12" s="28">
        <f>SUMIF($U$5:$U$14,"=2",$X$5:$X$14)</f>
        <v>0</v>
      </c>
      <c r="AF12" s="29">
        <f>X38</f>
        <v>9</v>
      </c>
      <c r="AG12" s="20">
        <f t="shared" si="0"/>
        <v>9</v>
      </c>
    </row>
    <row r="13" spans="1:33" ht="17.25" thickTop="1">
      <c r="A13" s="141"/>
      <c r="B13" s="41" t="s">
        <v>57</v>
      </c>
      <c r="C13" s="43">
        <v>2</v>
      </c>
      <c r="D13" s="43" t="s">
        <v>58</v>
      </c>
      <c r="E13" s="43" t="s">
        <v>58</v>
      </c>
      <c r="F13" s="47">
        <v>3</v>
      </c>
      <c r="G13" s="44">
        <v>3</v>
      </c>
      <c r="H13" s="69" t="s">
        <v>67</v>
      </c>
      <c r="I13" s="43">
        <v>2</v>
      </c>
      <c r="J13" s="43"/>
      <c r="K13" s="43"/>
      <c r="L13" s="45">
        <v>3</v>
      </c>
      <c r="M13" s="46">
        <v>3</v>
      </c>
      <c r="N13" s="41"/>
      <c r="O13" s="43"/>
      <c r="P13" s="43"/>
      <c r="Q13" s="43"/>
      <c r="R13" s="47"/>
      <c r="S13" s="44"/>
      <c r="T13" s="41"/>
      <c r="U13" s="43"/>
      <c r="V13" s="43"/>
      <c r="W13" s="43"/>
      <c r="X13" s="47"/>
      <c r="Y13" s="44"/>
      <c r="AB13" s="18" t="s">
        <v>210</v>
      </c>
      <c r="AC13" s="19">
        <f>SUM(AC5:AC12)</f>
        <v>27</v>
      </c>
      <c r="AD13" s="19">
        <f>SUM(AD5:AD12)</f>
        <v>6</v>
      </c>
      <c r="AE13" s="19">
        <f>SUM(AE5:AE12)</f>
        <v>43</v>
      </c>
      <c r="AF13" s="19">
        <f>SUM(AF5:AF12)</f>
        <v>55</v>
      </c>
      <c r="AG13" s="19">
        <f>SUM(AG5:AG12)</f>
        <v>131</v>
      </c>
    </row>
    <row r="14" spans="1:33" ht="16.5">
      <c r="A14" s="141"/>
      <c r="B14" s="63" t="s">
        <v>235</v>
      </c>
      <c r="C14" s="43">
        <v>2</v>
      </c>
      <c r="D14" s="43"/>
      <c r="E14" s="43"/>
      <c r="F14" s="45">
        <v>3</v>
      </c>
      <c r="G14" s="46">
        <v>3</v>
      </c>
      <c r="H14" s="41" t="s">
        <v>50</v>
      </c>
      <c r="I14" s="43">
        <v>1</v>
      </c>
      <c r="J14" s="43"/>
      <c r="K14" s="43"/>
      <c r="L14" s="43">
        <v>2</v>
      </c>
      <c r="M14" s="44">
        <v>2</v>
      </c>
      <c r="N14" s="41"/>
      <c r="O14" s="43"/>
      <c r="P14" s="43"/>
      <c r="Q14" s="43"/>
      <c r="R14" s="47"/>
      <c r="S14" s="44"/>
      <c r="T14" s="41"/>
      <c r="U14" s="43"/>
      <c r="V14" s="43"/>
      <c r="W14" s="43"/>
      <c r="X14" s="47"/>
      <c r="Y14" s="44"/>
      <c r="AB14" s="18"/>
      <c r="AC14" s="19"/>
      <c r="AD14" s="19"/>
      <c r="AE14" s="19"/>
      <c r="AF14" s="19"/>
      <c r="AG14" s="19"/>
    </row>
    <row r="15" spans="1:33" ht="17.25" thickBot="1">
      <c r="A15" s="142"/>
      <c r="B15" s="118" t="s">
        <v>10</v>
      </c>
      <c r="C15" s="125"/>
      <c r="D15" s="48">
        <f>SUM(D5:D14)</f>
        <v>18</v>
      </c>
      <c r="E15" s="48">
        <f>SUM(E5:E14)</f>
        <v>19</v>
      </c>
      <c r="F15" s="48">
        <f>SUM(F5:F14)</f>
        <v>18</v>
      </c>
      <c r="G15" s="49">
        <f>SUM(G5:G14)</f>
        <v>19</v>
      </c>
      <c r="H15" s="124" t="s">
        <v>109</v>
      </c>
      <c r="I15" s="125"/>
      <c r="J15" s="48">
        <f>SUM(J5:J14)</f>
        <v>13</v>
      </c>
      <c r="K15" s="48">
        <f>SUM(K5:K14)</f>
        <v>13</v>
      </c>
      <c r="L15" s="48">
        <f>SUM(L5:L14)</f>
        <v>12</v>
      </c>
      <c r="M15" s="48">
        <f>SUM(M5:M14)</f>
        <v>12</v>
      </c>
      <c r="N15" s="118" t="s">
        <v>109</v>
      </c>
      <c r="O15" s="125"/>
      <c r="P15" s="48">
        <f>SUM(P5:P14)</f>
        <v>1</v>
      </c>
      <c r="Q15" s="48">
        <f>SUM(Q5:Q14)</f>
        <v>1</v>
      </c>
      <c r="R15" s="48">
        <f>SUM(R5:R14)</f>
        <v>5</v>
      </c>
      <c r="S15" s="49">
        <f>SUM(S5:S14)</f>
        <v>5</v>
      </c>
      <c r="T15" s="118" t="s">
        <v>109</v>
      </c>
      <c r="U15" s="125"/>
      <c r="V15" s="48">
        <f>SUM(V5:V14)</f>
        <v>3</v>
      </c>
      <c r="W15" s="48">
        <f>SUM(W5:W14)</f>
        <v>3</v>
      </c>
      <c r="X15" s="48">
        <f>SUM(X5:X14)</f>
        <v>0</v>
      </c>
      <c r="Y15" s="49">
        <f>SUM(Y5:Y14)</f>
        <v>0</v>
      </c>
      <c r="AB15" s="19"/>
      <c r="AC15" s="19"/>
      <c r="AD15" s="19"/>
      <c r="AE15" s="19"/>
      <c r="AF15" s="19"/>
      <c r="AG15" s="19"/>
    </row>
    <row r="16" spans="1:33" ht="16.5">
      <c r="A16" s="133" t="s">
        <v>11</v>
      </c>
      <c r="B16" s="59" t="s">
        <v>59</v>
      </c>
      <c r="C16" s="60">
        <v>3</v>
      </c>
      <c r="D16" s="60">
        <v>3</v>
      </c>
      <c r="E16" s="60">
        <v>3</v>
      </c>
      <c r="F16" s="60"/>
      <c r="G16" s="61"/>
      <c r="H16" s="59" t="s">
        <v>89</v>
      </c>
      <c r="I16" s="60">
        <v>3</v>
      </c>
      <c r="J16" s="40">
        <v>3</v>
      </c>
      <c r="K16" s="40">
        <v>3</v>
      </c>
      <c r="L16" s="40"/>
      <c r="M16" s="42"/>
      <c r="N16" s="39" t="s">
        <v>132</v>
      </c>
      <c r="O16" s="40">
        <v>3</v>
      </c>
      <c r="P16" s="40">
        <v>3</v>
      </c>
      <c r="Q16" s="40">
        <v>3</v>
      </c>
      <c r="R16" s="40"/>
      <c r="S16" s="42"/>
      <c r="T16" s="103" t="s">
        <v>146</v>
      </c>
      <c r="U16" s="104">
        <v>3</v>
      </c>
      <c r="V16" s="105">
        <v>3</v>
      </c>
      <c r="W16" s="105">
        <v>3</v>
      </c>
      <c r="X16" s="105"/>
      <c r="Y16" s="106"/>
      <c r="AB16" s="18" t="s">
        <v>211</v>
      </c>
      <c r="AE16" s="19"/>
      <c r="AF16" s="19"/>
      <c r="AG16" s="19"/>
    </row>
    <row r="17" spans="1:33" ht="17.25" thickBot="1">
      <c r="A17" s="133"/>
      <c r="B17" s="41" t="s">
        <v>110</v>
      </c>
      <c r="C17" s="43">
        <v>3</v>
      </c>
      <c r="D17" s="43">
        <v>2</v>
      </c>
      <c r="E17" s="43">
        <v>2</v>
      </c>
      <c r="F17" s="43"/>
      <c r="G17" s="44"/>
      <c r="H17" s="81" t="s">
        <v>118</v>
      </c>
      <c r="I17" s="82">
        <v>3</v>
      </c>
      <c r="J17" s="82">
        <v>3</v>
      </c>
      <c r="K17" s="82">
        <v>3</v>
      </c>
      <c r="L17" s="82"/>
      <c r="M17" s="83"/>
      <c r="N17" s="41" t="s">
        <v>133</v>
      </c>
      <c r="O17" s="43">
        <v>3</v>
      </c>
      <c r="P17" s="43">
        <v>3</v>
      </c>
      <c r="Q17" s="43">
        <v>3</v>
      </c>
      <c r="R17" s="43"/>
      <c r="S17" s="44"/>
      <c r="T17" s="41" t="s">
        <v>230</v>
      </c>
      <c r="U17" s="43">
        <v>3</v>
      </c>
      <c r="V17" s="43">
        <v>2</v>
      </c>
      <c r="W17" s="43">
        <v>2</v>
      </c>
      <c r="X17" s="43"/>
      <c r="Y17" s="44"/>
      <c r="AB17" s="20" t="s">
        <v>58</v>
      </c>
      <c r="AC17" s="18" t="s">
        <v>213</v>
      </c>
      <c r="AD17" s="18" t="s">
        <v>225</v>
      </c>
      <c r="AE17" s="18" t="s">
        <v>200</v>
      </c>
      <c r="AF17" s="18" t="s">
        <v>201</v>
      </c>
      <c r="AG17" s="20"/>
    </row>
    <row r="18" spans="1:33" ht="17.25" thickTop="1">
      <c r="A18" s="133"/>
      <c r="B18" s="41" t="s">
        <v>111</v>
      </c>
      <c r="C18" s="43">
        <v>3</v>
      </c>
      <c r="D18" s="43">
        <v>2</v>
      </c>
      <c r="E18" s="43">
        <v>2</v>
      </c>
      <c r="F18" s="43"/>
      <c r="G18" s="44"/>
      <c r="H18" s="41" t="s">
        <v>119</v>
      </c>
      <c r="I18" s="43">
        <v>3</v>
      </c>
      <c r="J18" s="43">
        <v>2</v>
      </c>
      <c r="K18" s="43">
        <v>2</v>
      </c>
      <c r="L18" s="43"/>
      <c r="M18" s="44"/>
      <c r="N18" s="41" t="s">
        <v>134</v>
      </c>
      <c r="O18" s="43">
        <v>3</v>
      </c>
      <c r="P18" s="43">
        <v>3</v>
      </c>
      <c r="Q18" s="43">
        <v>3</v>
      </c>
      <c r="R18" s="43"/>
      <c r="S18" s="44"/>
      <c r="T18" s="41" t="s">
        <v>148</v>
      </c>
      <c r="U18" s="43">
        <v>3</v>
      </c>
      <c r="V18" s="43">
        <v>3</v>
      </c>
      <c r="W18" s="43">
        <v>3</v>
      </c>
      <c r="X18" s="43"/>
      <c r="Y18" s="44"/>
      <c r="AB18" s="21" t="s">
        <v>202</v>
      </c>
      <c r="AC18" s="22">
        <f>SUMIF($C$5:$C$14,"=1",$E$5:$E$14)</f>
        <v>7</v>
      </c>
      <c r="AD18" s="22">
        <f>SUMIF($C$16:$C$37,"=6",$D$16:$D$37)</f>
        <v>2</v>
      </c>
      <c r="AE18" s="22">
        <f>SUMIF($C$5:$C$14,"=2",$E$5:$E$14)</f>
        <v>11</v>
      </c>
      <c r="AF18" s="30">
        <f>E38</f>
        <v>0</v>
      </c>
      <c r="AG18" s="20">
        <f>AC18+AE18+AF18</f>
        <v>18</v>
      </c>
    </row>
    <row r="19" spans="1:33" ht="16.5">
      <c r="A19" s="133"/>
      <c r="B19" s="41" t="s">
        <v>61</v>
      </c>
      <c r="C19" s="43">
        <v>3</v>
      </c>
      <c r="D19" s="43">
        <v>2</v>
      </c>
      <c r="E19" s="43">
        <v>2</v>
      </c>
      <c r="F19" s="43"/>
      <c r="G19" s="44"/>
      <c r="H19" s="81" t="s">
        <v>69</v>
      </c>
      <c r="I19" s="82">
        <v>3</v>
      </c>
      <c r="J19" s="82">
        <v>2</v>
      </c>
      <c r="K19" s="82">
        <v>2</v>
      </c>
      <c r="L19" s="82"/>
      <c r="M19" s="83"/>
      <c r="N19" s="41" t="s">
        <v>84</v>
      </c>
      <c r="O19" s="43">
        <v>3</v>
      </c>
      <c r="P19" s="43">
        <v>3</v>
      </c>
      <c r="Q19" s="43">
        <v>3</v>
      </c>
      <c r="R19" s="43"/>
      <c r="S19" s="44"/>
      <c r="T19" s="81" t="s">
        <v>147</v>
      </c>
      <c r="U19" s="82">
        <v>3</v>
      </c>
      <c r="V19" s="82">
        <v>3</v>
      </c>
      <c r="W19" s="82">
        <v>3</v>
      </c>
      <c r="X19" s="82"/>
      <c r="Y19" s="83"/>
      <c r="AB19" s="24" t="s">
        <v>203</v>
      </c>
      <c r="AC19" s="25">
        <f>SUMIF($C$5:$C$14,"=1",$G$5:$G$14)</f>
        <v>7</v>
      </c>
      <c r="AD19" s="25">
        <f>SUMIF($C$16:$C$37,"=6",$F$16:$F$37)</f>
        <v>0</v>
      </c>
      <c r="AE19" s="25">
        <f>SUMIF($C$5:$C$14,"=2",$G$5:$G$14)</f>
        <v>11</v>
      </c>
      <c r="AF19" s="31">
        <f>G38</f>
        <v>0</v>
      </c>
      <c r="AG19" s="20">
        <f aca="true" t="shared" si="1" ref="AG19:AG25">AC19+AE19+AF19</f>
        <v>18</v>
      </c>
    </row>
    <row r="20" spans="1:33" ht="16.5">
      <c r="A20" s="133"/>
      <c r="B20" s="41" t="s">
        <v>112</v>
      </c>
      <c r="C20" s="43">
        <v>3</v>
      </c>
      <c r="D20" s="43">
        <v>2</v>
      </c>
      <c r="E20" s="43">
        <v>2</v>
      </c>
      <c r="F20" s="43"/>
      <c r="G20" s="44"/>
      <c r="H20" s="41" t="s">
        <v>120</v>
      </c>
      <c r="I20" s="43">
        <v>3</v>
      </c>
      <c r="J20" s="43">
        <v>2</v>
      </c>
      <c r="K20" s="43">
        <v>2</v>
      </c>
      <c r="L20" s="43"/>
      <c r="M20" s="44"/>
      <c r="N20" s="100" t="s">
        <v>257</v>
      </c>
      <c r="O20" s="101">
        <v>3</v>
      </c>
      <c r="P20" s="101">
        <v>2</v>
      </c>
      <c r="Q20" s="101">
        <v>2</v>
      </c>
      <c r="R20" s="101"/>
      <c r="S20" s="102"/>
      <c r="T20" s="41" t="s">
        <v>149</v>
      </c>
      <c r="U20" s="43">
        <v>3</v>
      </c>
      <c r="V20" s="43">
        <v>3</v>
      </c>
      <c r="W20" s="43">
        <v>3</v>
      </c>
      <c r="X20" s="43"/>
      <c r="Y20" s="44"/>
      <c r="AB20" s="24" t="s">
        <v>204</v>
      </c>
      <c r="AC20" s="25">
        <v>4</v>
      </c>
      <c r="AD20" s="25">
        <f>SUMIF($I$16:$I$37,"=6",$J$16:$J$37)</f>
        <v>3</v>
      </c>
      <c r="AE20" s="25">
        <f>SUMIF($I$6:$I$14,"=2",$K$6:$K$14)</f>
        <v>9</v>
      </c>
      <c r="AF20" s="26">
        <v>4</v>
      </c>
      <c r="AG20" s="20">
        <f>AC20+AD20+AE20+AF20</f>
        <v>20</v>
      </c>
    </row>
    <row r="21" spans="1:33" ht="16.5" customHeight="1">
      <c r="A21" s="133"/>
      <c r="B21" s="41" t="s">
        <v>62</v>
      </c>
      <c r="C21" s="43">
        <v>3</v>
      </c>
      <c r="D21" s="43">
        <v>2</v>
      </c>
      <c r="E21" s="43">
        <v>2</v>
      </c>
      <c r="F21" s="43"/>
      <c r="G21" s="44"/>
      <c r="H21" s="81" t="s">
        <v>88</v>
      </c>
      <c r="I21" s="82">
        <v>3</v>
      </c>
      <c r="J21" s="82">
        <v>3</v>
      </c>
      <c r="K21" s="82">
        <v>3</v>
      </c>
      <c r="L21" s="82"/>
      <c r="M21" s="83"/>
      <c r="N21" s="111" t="s">
        <v>135</v>
      </c>
      <c r="O21" s="112">
        <v>3</v>
      </c>
      <c r="P21" s="112">
        <v>3</v>
      </c>
      <c r="Q21" s="112">
        <v>3</v>
      </c>
      <c r="R21" s="112"/>
      <c r="S21" s="113"/>
      <c r="T21" s="41" t="s">
        <v>150</v>
      </c>
      <c r="U21" s="43">
        <v>3</v>
      </c>
      <c r="V21" s="43">
        <v>2</v>
      </c>
      <c r="W21" s="43">
        <v>2</v>
      </c>
      <c r="X21" s="43"/>
      <c r="Y21" s="44"/>
      <c r="AB21" s="24" t="s">
        <v>205</v>
      </c>
      <c r="AC21" s="25">
        <v>4</v>
      </c>
      <c r="AD21" s="25">
        <f>SUMIF($I$16:$I$37,"=6",$L$16:$L$37)</f>
        <v>3</v>
      </c>
      <c r="AE21" s="25">
        <f>SUMIF($I$6:$I$14,"=2",$M$6:$M$14)</f>
        <v>6</v>
      </c>
      <c r="AF21" s="26">
        <v>5</v>
      </c>
      <c r="AG21" s="20">
        <f>AC21+AD21+AE21+AF21</f>
        <v>18</v>
      </c>
    </row>
    <row r="22" spans="1:33" ht="16.5">
      <c r="A22" s="133"/>
      <c r="B22" s="41" t="s">
        <v>113</v>
      </c>
      <c r="C22" s="43">
        <v>3</v>
      </c>
      <c r="D22" s="43">
        <v>2</v>
      </c>
      <c r="E22" s="43">
        <v>2</v>
      </c>
      <c r="F22" s="43"/>
      <c r="G22" s="44"/>
      <c r="H22" s="89" t="s">
        <v>121</v>
      </c>
      <c r="I22" s="90">
        <v>3</v>
      </c>
      <c r="J22" s="90">
        <v>2</v>
      </c>
      <c r="K22" s="90">
        <v>2</v>
      </c>
      <c r="L22" s="90"/>
      <c r="M22" s="91"/>
      <c r="N22" s="41" t="s">
        <v>136</v>
      </c>
      <c r="O22" s="43">
        <v>3</v>
      </c>
      <c r="P22" s="43">
        <v>2</v>
      </c>
      <c r="Q22" s="43">
        <v>2</v>
      </c>
      <c r="R22" s="43"/>
      <c r="S22" s="44"/>
      <c r="T22" s="41" t="s">
        <v>151</v>
      </c>
      <c r="U22" s="43">
        <v>3</v>
      </c>
      <c r="V22" s="43">
        <v>3</v>
      </c>
      <c r="W22" s="43">
        <v>3</v>
      </c>
      <c r="X22" s="43"/>
      <c r="Y22" s="44"/>
      <c r="AB22" s="24" t="s">
        <v>206</v>
      </c>
      <c r="AC22" s="25">
        <f>SUMIF($O$5:$O$14,"=1",$Q$5:$Q$14)</f>
        <v>1</v>
      </c>
      <c r="AD22" s="25">
        <f>SUMIF($O$16:$O$37,"=6",$P$16:$P$37)</f>
        <v>0</v>
      </c>
      <c r="AE22" s="25">
        <f>SUMIF($O$5:$O$14,"=2",$Q$5:$Q$14)</f>
        <v>0</v>
      </c>
      <c r="AF22" s="26">
        <f>Q38</f>
        <v>16</v>
      </c>
      <c r="AG22" s="20">
        <f t="shared" si="1"/>
        <v>17</v>
      </c>
    </row>
    <row r="23" spans="1:33" ht="16.5">
      <c r="A23" s="133"/>
      <c r="B23" s="41" t="s">
        <v>63</v>
      </c>
      <c r="C23" s="43">
        <v>3</v>
      </c>
      <c r="D23" s="43"/>
      <c r="E23" s="43"/>
      <c r="F23" s="43">
        <v>3</v>
      </c>
      <c r="G23" s="44">
        <v>3</v>
      </c>
      <c r="H23" s="41" t="s">
        <v>90</v>
      </c>
      <c r="I23" s="43">
        <v>3</v>
      </c>
      <c r="J23" s="43">
        <v>2</v>
      </c>
      <c r="K23" s="43">
        <v>2</v>
      </c>
      <c r="L23" s="43"/>
      <c r="M23" s="44"/>
      <c r="N23" s="81" t="s">
        <v>91</v>
      </c>
      <c r="O23" s="82">
        <v>3</v>
      </c>
      <c r="P23" s="82">
        <v>2</v>
      </c>
      <c r="Q23" s="82">
        <v>2</v>
      </c>
      <c r="R23" s="82"/>
      <c r="S23" s="83"/>
      <c r="T23" s="41" t="s">
        <v>152</v>
      </c>
      <c r="U23" s="43">
        <v>3</v>
      </c>
      <c r="V23" s="43">
        <v>2</v>
      </c>
      <c r="W23" s="43">
        <v>2</v>
      </c>
      <c r="X23" s="43"/>
      <c r="Y23" s="44"/>
      <c r="AB23" s="24" t="s">
        <v>207</v>
      </c>
      <c r="AC23" s="25">
        <f>SUMIF($O$5:$O$14,"=1",$S$5:$S$14)</f>
        <v>2</v>
      </c>
      <c r="AD23" s="25">
        <f>SUMIF($O$16:$O$37,"=6",$R$16:$R$37)</f>
        <v>0</v>
      </c>
      <c r="AE23" s="25">
        <f>SUMIF($O$5:$O$14,"=2",$S$5:$S$14)</f>
        <v>3</v>
      </c>
      <c r="AF23" s="26">
        <f>S38</f>
        <v>12</v>
      </c>
      <c r="AG23" s="20">
        <f t="shared" si="1"/>
        <v>17</v>
      </c>
    </row>
    <row r="24" spans="1:33" ht="16.5">
      <c r="A24" s="133"/>
      <c r="B24" s="41" t="s">
        <v>114</v>
      </c>
      <c r="C24" s="43">
        <v>3</v>
      </c>
      <c r="D24" s="43"/>
      <c r="E24" s="43"/>
      <c r="F24" s="43">
        <v>3</v>
      </c>
      <c r="G24" s="44">
        <v>3</v>
      </c>
      <c r="H24" s="41" t="s">
        <v>122</v>
      </c>
      <c r="I24" s="43">
        <v>3</v>
      </c>
      <c r="J24" s="43">
        <v>2</v>
      </c>
      <c r="K24" s="43">
        <v>2</v>
      </c>
      <c r="L24" s="43"/>
      <c r="M24" s="44"/>
      <c r="N24" s="81" t="s">
        <v>128</v>
      </c>
      <c r="O24" s="82">
        <v>3</v>
      </c>
      <c r="P24" s="82">
        <v>2</v>
      </c>
      <c r="Q24" s="82">
        <v>2</v>
      </c>
      <c r="R24" s="82"/>
      <c r="S24" s="83"/>
      <c r="T24" s="41" t="s">
        <v>153</v>
      </c>
      <c r="U24" s="43">
        <v>3</v>
      </c>
      <c r="V24" s="43">
        <v>2</v>
      </c>
      <c r="W24" s="43">
        <v>2</v>
      </c>
      <c r="X24" s="43" t="s">
        <v>98</v>
      </c>
      <c r="Y24" s="44" t="s">
        <v>98</v>
      </c>
      <c r="AB24" s="24" t="s">
        <v>208</v>
      </c>
      <c r="AC24" s="25">
        <f>SUMIF($U$5:$U$14,"=1",$W$5:$W$14)</f>
        <v>0</v>
      </c>
      <c r="AD24" s="25">
        <f>SUMIF($U$16:$U$37,"=6",$V$16:$V$37)</f>
        <v>0</v>
      </c>
      <c r="AE24" s="25">
        <f>SUMIF($U$5:$U$14,"=2",$W$5:$W$14)</f>
        <v>3</v>
      </c>
      <c r="AF24" s="26">
        <f>W38</f>
        <v>9</v>
      </c>
      <c r="AG24" s="20">
        <f t="shared" si="1"/>
        <v>12</v>
      </c>
    </row>
    <row r="25" spans="1:33" ht="17.25" thickBot="1">
      <c r="A25" s="133"/>
      <c r="B25" s="41" t="s">
        <v>64</v>
      </c>
      <c r="C25" s="43">
        <v>3</v>
      </c>
      <c r="D25" s="43"/>
      <c r="E25" s="43"/>
      <c r="F25" s="43">
        <v>3</v>
      </c>
      <c r="G25" s="44">
        <v>3</v>
      </c>
      <c r="H25" s="41" t="s">
        <v>95</v>
      </c>
      <c r="I25" s="43">
        <v>3</v>
      </c>
      <c r="J25" s="43">
        <v>3</v>
      </c>
      <c r="K25" s="43">
        <v>3</v>
      </c>
      <c r="L25" s="43"/>
      <c r="M25" s="44"/>
      <c r="N25" s="63" t="s">
        <v>237</v>
      </c>
      <c r="O25" s="64">
        <v>3</v>
      </c>
      <c r="P25" s="64"/>
      <c r="Q25" s="64"/>
      <c r="R25" s="64">
        <v>3</v>
      </c>
      <c r="S25" s="65">
        <v>3</v>
      </c>
      <c r="T25" s="41" t="s">
        <v>154</v>
      </c>
      <c r="U25" s="43">
        <v>3</v>
      </c>
      <c r="V25" s="43">
        <v>2</v>
      </c>
      <c r="W25" s="43">
        <v>2</v>
      </c>
      <c r="X25" s="43"/>
      <c r="Y25" s="44"/>
      <c r="AB25" s="27" t="s">
        <v>209</v>
      </c>
      <c r="AC25" s="28">
        <f>SUMIF($U$5:$U$14,"=1",$Y$5:$Y$14)</f>
        <v>0</v>
      </c>
      <c r="AD25" s="28">
        <f>SUMIF($U$16:$U$37,"=6",$X$16:$X$37)</f>
        <v>0</v>
      </c>
      <c r="AE25" s="28">
        <f>SUMIF($U$5:$U$14,"=2",$Y$5:$Y$14)</f>
        <v>0</v>
      </c>
      <c r="AF25" s="29">
        <f>Y38</f>
        <v>9</v>
      </c>
      <c r="AG25" s="20">
        <f t="shared" si="1"/>
        <v>9</v>
      </c>
    </row>
    <row r="26" spans="1:33" ht="17.25" thickTop="1">
      <c r="A26" s="133"/>
      <c r="B26" s="41" t="s">
        <v>115</v>
      </c>
      <c r="C26" s="43">
        <v>3</v>
      </c>
      <c r="D26" s="43"/>
      <c r="E26" s="43"/>
      <c r="F26" s="43">
        <v>3</v>
      </c>
      <c r="G26" s="44">
        <v>3</v>
      </c>
      <c r="H26" s="41" t="s">
        <v>123</v>
      </c>
      <c r="I26" s="43">
        <v>3</v>
      </c>
      <c r="J26" s="43"/>
      <c r="K26" s="43"/>
      <c r="L26" s="43">
        <v>3</v>
      </c>
      <c r="M26" s="44">
        <v>3</v>
      </c>
      <c r="N26" s="41" t="s">
        <v>139</v>
      </c>
      <c r="O26" s="43">
        <v>3</v>
      </c>
      <c r="P26" s="43"/>
      <c r="Q26" s="43"/>
      <c r="R26" s="43">
        <v>3</v>
      </c>
      <c r="S26" s="44">
        <v>3</v>
      </c>
      <c r="T26" s="55" t="s">
        <v>155</v>
      </c>
      <c r="U26" s="43">
        <v>3</v>
      </c>
      <c r="V26" s="43"/>
      <c r="W26" s="43"/>
      <c r="X26" s="43">
        <v>3</v>
      </c>
      <c r="Y26" s="44">
        <v>3</v>
      </c>
      <c r="AB26" s="18" t="s">
        <v>210</v>
      </c>
      <c r="AC26" s="19">
        <f>SUM(AC18:AC25)</f>
        <v>25</v>
      </c>
      <c r="AD26" s="19">
        <f>SUM(AD18:AD25)</f>
        <v>8</v>
      </c>
      <c r="AE26" s="19">
        <f>SUM(AE18:AE25)</f>
        <v>43</v>
      </c>
      <c r="AF26" s="19">
        <f>SUM(AF18:AF25)</f>
        <v>55</v>
      </c>
      <c r="AG26" s="19">
        <f>SUM(AG18:AG25)</f>
        <v>129</v>
      </c>
    </row>
    <row r="27" spans="1:25" ht="16.5">
      <c r="A27" s="133"/>
      <c r="B27" s="41" t="s">
        <v>105</v>
      </c>
      <c r="C27" s="43">
        <v>3</v>
      </c>
      <c r="D27" s="43"/>
      <c r="E27" s="43"/>
      <c r="F27" s="43">
        <v>3</v>
      </c>
      <c r="G27" s="44">
        <v>3</v>
      </c>
      <c r="H27" s="41" t="s">
        <v>124</v>
      </c>
      <c r="I27" s="43">
        <v>3</v>
      </c>
      <c r="J27" s="43"/>
      <c r="K27" s="43"/>
      <c r="L27" s="43">
        <v>2</v>
      </c>
      <c r="M27" s="44">
        <v>2</v>
      </c>
      <c r="N27" s="41" t="s">
        <v>140</v>
      </c>
      <c r="O27" s="43">
        <v>3</v>
      </c>
      <c r="P27" s="43"/>
      <c r="Q27" s="43"/>
      <c r="R27" s="43">
        <v>3</v>
      </c>
      <c r="S27" s="44">
        <v>3</v>
      </c>
      <c r="T27" s="55" t="s">
        <v>156</v>
      </c>
      <c r="U27" s="43">
        <v>3</v>
      </c>
      <c r="V27" s="43"/>
      <c r="W27" s="43"/>
      <c r="X27" s="43">
        <v>3</v>
      </c>
      <c r="Y27" s="44">
        <v>3</v>
      </c>
    </row>
    <row r="28" spans="1:25" ht="16.5">
      <c r="A28" s="133"/>
      <c r="B28" s="41" t="s">
        <v>116</v>
      </c>
      <c r="C28" s="43">
        <v>3</v>
      </c>
      <c r="D28" s="43"/>
      <c r="E28" s="43"/>
      <c r="F28" s="43">
        <v>2</v>
      </c>
      <c r="G28" s="44">
        <v>2</v>
      </c>
      <c r="H28" s="97" t="s">
        <v>137</v>
      </c>
      <c r="I28" s="98">
        <v>3</v>
      </c>
      <c r="J28" s="98"/>
      <c r="K28" s="98"/>
      <c r="L28" s="98">
        <v>2</v>
      </c>
      <c r="M28" s="99">
        <v>2</v>
      </c>
      <c r="N28" s="41" t="s">
        <v>141</v>
      </c>
      <c r="O28" s="43">
        <v>3</v>
      </c>
      <c r="P28" s="43"/>
      <c r="Q28" s="43"/>
      <c r="R28" s="43">
        <v>3</v>
      </c>
      <c r="S28" s="44">
        <v>3</v>
      </c>
      <c r="T28" s="55" t="s">
        <v>157</v>
      </c>
      <c r="U28" s="43">
        <v>3</v>
      </c>
      <c r="V28" s="43"/>
      <c r="W28" s="43"/>
      <c r="X28" s="43">
        <v>3</v>
      </c>
      <c r="Y28" s="44">
        <v>3</v>
      </c>
    </row>
    <row r="29" spans="1:25" ht="16.5">
      <c r="A29" s="133"/>
      <c r="B29" s="81" t="s">
        <v>104</v>
      </c>
      <c r="C29" s="82">
        <v>3</v>
      </c>
      <c r="D29" s="82"/>
      <c r="E29" s="82"/>
      <c r="F29" s="82">
        <v>3</v>
      </c>
      <c r="G29" s="83">
        <v>3</v>
      </c>
      <c r="H29" s="41" t="s">
        <v>126</v>
      </c>
      <c r="I29" s="43">
        <v>3</v>
      </c>
      <c r="J29" s="43"/>
      <c r="K29" s="43"/>
      <c r="L29" s="43">
        <v>2</v>
      </c>
      <c r="M29" s="44">
        <v>2</v>
      </c>
      <c r="N29" s="41" t="s">
        <v>142</v>
      </c>
      <c r="O29" s="43">
        <v>3</v>
      </c>
      <c r="P29" s="43"/>
      <c r="Q29" s="43"/>
      <c r="R29" s="43">
        <v>3</v>
      </c>
      <c r="S29" s="44">
        <v>3</v>
      </c>
      <c r="T29" s="114" t="s">
        <v>125</v>
      </c>
      <c r="U29" s="112">
        <v>3</v>
      </c>
      <c r="V29" s="112"/>
      <c r="W29" s="112"/>
      <c r="X29" s="112">
        <v>3</v>
      </c>
      <c r="Y29" s="113">
        <v>3</v>
      </c>
    </row>
    <row r="30" spans="1:25" ht="16.5">
      <c r="A30" s="133"/>
      <c r="B30" s="41" t="s">
        <v>117</v>
      </c>
      <c r="C30" s="43">
        <v>3</v>
      </c>
      <c r="D30" s="43"/>
      <c r="E30" s="43"/>
      <c r="F30" s="43">
        <v>3</v>
      </c>
      <c r="G30" s="44">
        <v>3</v>
      </c>
      <c r="H30" s="41" t="s">
        <v>127</v>
      </c>
      <c r="I30" s="43">
        <v>3</v>
      </c>
      <c r="J30" s="43"/>
      <c r="K30" s="43"/>
      <c r="L30" s="43">
        <v>2</v>
      </c>
      <c r="M30" s="44">
        <v>2</v>
      </c>
      <c r="N30" s="41" t="s">
        <v>143</v>
      </c>
      <c r="O30" s="43">
        <v>3</v>
      </c>
      <c r="P30" s="43"/>
      <c r="Q30" s="43"/>
      <c r="R30" s="43">
        <v>3</v>
      </c>
      <c r="S30" s="44">
        <v>3</v>
      </c>
      <c r="T30" s="107" t="s">
        <v>159</v>
      </c>
      <c r="U30" s="108">
        <v>3</v>
      </c>
      <c r="V30" s="108"/>
      <c r="W30" s="108"/>
      <c r="X30" s="108">
        <v>3</v>
      </c>
      <c r="Y30" s="109">
        <v>3</v>
      </c>
    </row>
    <row r="31" spans="1:25" ht="16.5">
      <c r="A31" s="133"/>
      <c r="B31" s="41" t="s">
        <v>236</v>
      </c>
      <c r="C31" s="43">
        <v>3</v>
      </c>
      <c r="D31" s="43"/>
      <c r="E31" s="43"/>
      <c r="F31" s="47">
        <v>3</v>
      </c>
      <c r="G31" s="44">
        <v>3</v>
      </c>
      <c r="H31" s="41" t="s">
        <v>158</v>
      </c>
      <c r="I31" s="43">
        <v>3</v>
      </c>
      <c r="J31" s="43"/>
      <c r="K31" s="43"/>
      <c r="L31" s="43">
        <v>3</v>
      </c>
      <c r="M31" s="44">
        <v>3</v>
      </c>
      <c r="N31" s="41" t="s">
        <v>144</v>
      </c>
      <c r="O31" s="43">
        <v>3</v>
      </c>
      <c r="P31" s="43"/>
      <c r="Q31" s="43"/>
      <c r="R31" s="43">
        <v>3</v>
      </c>
      <c r="S31" s="44">
        <v>3</v>
      </c>
      <c r="T31" s="86" t="s">
        <v>93</v>
      </c>
      <c r="U31" s="87">
        <v>3</v>
      </c>
      <c r="V31" s="87"/>
      <c r="W31" s="87"/>
      <c r="X31" s="87">
        <v>3</v>
      </c>
      <c r="Y31" s="88">
        <v>3</v>
      </c>
    </row>
    <row r="32" spans="1:25" ht="16.5">
      <c r="A32" s="133"/>
      <c r="B32" s="41" t="s">
        <v>217</v>
      </c>
      <c r="C32" s="43">
        <v>3</v>
      </c>
      <c r="D32" s="43"/>
      <c r="E32" s="43"/>
      <c r="F32" s="43">
        <v>2</v>
      </c>
      <c r="G32" s="44">
        <v>2</v>
      </c>
      <c r="H32" s="41" t="s">
        <v>129</v>
      </c>
      <c r="I32" s="43">
        <v>3</v>
      </c>
      <c r="J32" s="43"/>
      <c r="K32" s="43"/>
      <c r="L32" s="43">
        <v>2</v>
      </c>
      <c r="M32" s="44">
        <v>2</v>
      </c>
      <c r="N32" s="89" t="s">
        <v>233</v>
      </c>
      <c r="O32" s="90">
        <v>3</v>
      </c>
      <c r="P32" s="90"/>
      <c r="Q32" s="98"/>
      <c r="R32" s="98">
        <v>2</v>
      </c>
      <c r="S32" s="99">
        <v>2</v>
      </c>
      <c r="T32" s="55" t="s">
        <v>160</v>
      </c>
      <c r="U32" s="43">
        <v>3</v>
      </c>
      <c r="V32" s="43"/>
      <c r="W32" s="43"/>
      <c r="X32" s="43">
        <v>3</v>
      </c>
      <c r="Y32" s="44">
        <v>3</v>
      </c>
    </row>
    <row r="33" spans="1:25" ht="16.5">
      <c r="A33" s="133"/>
      <c r="B33" s="41" t="s">
        <v>228</v>
      </c>
      <c r="C33" s="43">
        <v>6</v>
      </c>
      <c r="D33" s="43">
        <v>2</v>
      </c>
      <c r="E33" s="43">
        <v>2</v>
      </c>
      <c r="F33" s="43"/>
      <c r="G33" s="44"/>
      <c r="H33" s="41" t="s">
        <v>92</v>
      </c>
      <c r="I33" s="43">
        <v>3</v>
      </c>
      <c r="J33" s="43"/>
      <c r="K33" s="43"/>
      <c r="L33" s="43">
        <v>3</v>
      </c>
      <c r="M33" s="44">
        <v>3</v>
      </c>
      <c r="N33" s="41" t="s">
        <v>145</v>
      </c>
      <c r="O33" s="43">
        <v>3</v>
      </c>
      <c r="P33" s="43"/>
      <c r="Q33" s="43"/>
      <c r="R33" s="43">
        <v>2</v>
      </c>
      <c r="S33" s="44">
        <v>2</v>
      </c>
      <c r="T33" s="107" t="s">
        <v>161</v>
      </c>
      <c r="U33" s="108">
        <v>3</v>
      </c>
      <c r="V33" s="108"/>
      <c r="W33" s="108"/>
      <c r="X33" s="108">
        <v>3</v>
      </c>
      <c r="Y33" s="109">
        <v>3</v>
      </c>
    </row>
    <row r="34" spans="1:25" ht="16.5">
      <c r="A34" s="133"/>
      <c r="B34" s="41" t="s">
        <v>138</v>
      </c>
      <c r="C34" s="43">
        <v>3</v>
      </c>
      <c r="D34" s="43"/>
      <c r="E34" s="43"/>
      <c r="F34" s="43">
        <v>3</v>
      </c>
      <c r="G34" s="44">
        <v>3</v>
      </c>
      <c r="H34" s="81" t="s">
        <v>229</v>
      </c>
      <c r="I34" s="82">
        <v>6</v>
      </c>
      <c r="J34" s="82">
        <v>1</v>
      </c>
      <c r="K34" s="82">
        <v>1</v>
      </c>
      <c r="L34" s="82">
        <v>1</v>
      </c>
      <c r="M34" s="83">
        <v>1</v>
      </c>
      <c r="N34" s="81" t="s">
        <v>256</v>
      </c>
      <c r="O34" s="82">
        <v>3</v>
      </c>
      <c r="P34" s="82"/>
      <c r="Q34" s="82"/>
      <c r="R34" s="82">
        <v>3</v>
      </c>
      <c r="S34" s="83">
        <v>3</v>
      </c>
      <c r="T34" s="41" t="s">
        <v>162</v>
      </c>
      <c r="U34" s="43">
        <v>3</v>
      </c>
      <c r="V34" s="43"/>
      <c r="W34" s="43"/>
      <c r="X34" s="43">
        <v>3</v>
      </c>
      <c r="Y34" s="44">
        <v>3</v>
      </c>
    </row>
    <row r="35" spans="1:25" ht="16.5">
      <c r="A35" s="133"/>
      <c r="B35" s="97" t="s">
        <v>258</v>
      </c>
      <c r="C35" s="98">
        <v>3</v>
      </c>
      <c r="D35" s="98"/>
      <c r="E35" s="98"/>
      <c r="F35" s="98">
        <v>3</v>
      </c>
      <c r="G35" s="99">
        <v>3</v>
      </c>
      <c r="H35" s="41" t="s">
        <v>242</v>
      </c>
      <c r="I35" s="43">
        <v>6</v>
      </c>
      <c r="J35" s="43">
        <v>2</v>
      </c>
      <c r="K35" s="43">
        <v>2</v>
      </c>
      <c r="L35" s="43">
        <v>2</v>
      </c>
      <c r="M35" s="44">
        <v>2</v>
      </c>
      <c r="N35" s="115" t="s">
        <v>81</v>
      </c>
      <c r="O35" s="116">
        <v>3</v>
      </c>
      <c r="P35" s="116">
        <v>3</v>
      </c>
      <c r="Q35" s="116">
        <v>3</v>
      </c>
      <c r="R35" s="116"/>
      <c r="S35" s="117"/>
      <c r="T35" s="111" t="s">
        <v>263</v>
      </c>
      <c r="U35" s="112">
        <v>3</v>
      </c>
      <c r="V35" s="112"/>
      <c r="W35" s="112"/>
      <c r="X35" s="112">
        <v>3</v>
      </c>
      <c r="Y35" s="113">
        <v>3</v>
      </c>
    </row>
    <row r="36" spans="1:25" ht="16.5">
      <c r="A36" s="133"/>
      <c r="B36" s="41"/>
      <c r="C36" s="43"/>
      <c r="D36" s="43"/>
      <c r="E36" s="43"/>
      <c r="F36" s="43"/>
      <c r="G36" s="44"/>
      <c r="H36" s="55" t="s">
        <v>234</v>
      </c>
      <c r="I36" s="43">
        <v>3</v>
      </c>
      <c r="J36" s="77"/>
      <c r="K36" s="77"/>
      <c r="L36" s="47">
        <v>3</v>
      </c>
      <c r="M36" s="43">
        <v>3</v>
      </c>
      <c r="N36" s="41" t="s">
        <v>80</v>
      </c>
      <c r="O36" s="43">
        <v>3</v>
      </c>
      <c r="P36" s="43">
        <v>3</v>
      </c>
      <c r="Q36" s="43">
        <v>3</v>
      </c>
      <c r="R36" s="43"/>
      <c r="S36" s="44"/>
      <c r="T36" s="41"/>
      <c r="U36" s="43"/>
      <c r="V36" s="43"/>
      <c r="W36" s="43"/>
      <c r="X36" s="43"/>
      <c r="Y36" s="44"/>
    </row>
    <row r="37" spans="1:25" ht="16.5">
      <c r="A37" s="133"/>
      <c r="B37" s="41"/>
      <c r="C37" s="43"/>
      <c r="D37" s="43"/>
      <c r="E37" s="43"/>
      <c r="F37" s="43"/>
      <c r="G37" s="44"/>
      <c r="H37" s="55"/>
      <c r="I37" s="43"/>
      <c r="J37" s="77"/>
      <c r="K37" s="77"/>
      <c r="L37" s="47"/>
      <c r="M37" s="43"/>
      <c r="N37" s="63" t="s">
        <v>82</v>
      </c>
      <c r="O37" s="43">
        <v>3</v>
      </c>
      <c r="P37" s="43"/>
      <c r="Q37" s="43"/>
      <c r="R37" s="43">
        <v>3</v>
      </c>
      <c r="S37" s="44">
        <v>3</v>
      </c>
      <c r="T37" s="41"/>
      <c r="U37" s="43"/>
      <c r="V37" s="43"/>
      <c r="W37" s="43"/>
      <c r="X37" s="43"/>
      <c r="Y37" s="44"/>
    </row>
    <row r="38" spans="1:25" ht="16.5">
      <c r="A38" s="133"/>
      <c r="B38" s="120" t="s">
        <v>12</v>
      </c>
      <c r="C38" s="121"/>
      <c r="D38" s="45">
        <v>0</v>
      </c>
      <c r="E38" s="45">
        <v>0</v>
      </c>
      <c r="F38" s="45">
        <v>0</v>
      </c>
      <c r="G38" s="46">
        <v>0</v>
      </c>
      <c r="H38" s="127" t="s">
        <v>130</v>
      </c>
      <c r="I38" s="128"/>
      <c r="J38" s="45">
        <v>5</v>
      </c>
      <c r="K38" s="45">
        <v>5</v>
      </c>
      <c r="L38" s="45">
        <v>7</v>
      </c>
      <c r="M38" s="46">
        <v>7</v>
      </c>
      <c r="N38" s="127" t="s">
        <v>130</v>
      </c>
      <c r="O38" s="128"/>
      <c r="P38" s="45">
        <v>16</v>
      </c>
      <c r="Q38" s="45">
        <v>16</v>
      </c>
      <c r="R38" s="45">
        <v>12</v>
      </c>
      <c r="S38" s="46">
        <v>12</v>
      </c>
      <c r="T38" s="120" t="s">
        <v>130</v>
      </c>
      <c r="U38" s="121"/>
      <c r="V38" s="45">
        <v>9</v>
      </c>
      <c r="W38" s="45">
        <v>9</v>
      </c>
      <c r="X38" s="45">
        <v>9</v>
      </c>
      <c r="Y38" s="46">
        <v>9</v>
      </c>
    </row>
    <row r="39" spans="1:25" ht="17.25" thickBot="1">
      <c r="A39" s="133"/>
      <c r="B39" s="123" t="s">
        <v>13</v>
      </c>
      <c r="C39" s="124"/>
      <c r="D39" s="48">
        <f>SUM(D15+D38)</f>
        <v>18</v>
      </c>
      <c r="E39" s="48">
        <f>SUM(E15+E38)</f>
        <v>19</v>
      </c>
      <c r="F39" s="48">
        <f>SUM(F15+F38)</f>
        <v>18</v>
      </c>
      <c r="G39" s="49">
        <f>SUM(G15+G38)</f>
        <v>19</v>
      </c>
      <c r="H39" s="123" t="s">
        <v>131</v>
      </c>
      <c r="I39" s="124"/>
      <c r="J39" s="48">
        <f>SUM(J15+J38)</f>
        <v>18</v>
      </c>
      <c r="K39" s="48">
        <f>SUM(K15+K38)</f>
        <v>18</v>
      </c>
      <c r="L39" s="48">
        <f>SUM(L15+L38)</f>
        <v>19</v>
      </c>
      <c r="M39" s="49">
        <f>SUM(M15+M38)</f>
        <v>19</v>
      </c>
      <c r="N39" s="123" t="s">
        <v>131</v>
      </c>
      <c r="O39" s="124"/>
      <c r="P39" s="48">
        <f>SUM(P15+P38)</f>
        <v>17</v>
      </c>
      <c r="Q39" s="48">
        <f>SUM(Q15+Q38)</f>
        <v>17</v>
      </c>
      <c r="R39" s="48">
        <f>SUM(R15+R38)</f>
        <v>17</v>
      </c>
      <c r="S39" s="49">
        <f>SUM(S15+S38)</f>
        <v>17</v>
      </c>
      <c r="T39" s="123" t="s">
        <v>131</v>
      </c>
      <c r="U39" s="124"/>
      <c r="V39" s="48">
        <f>SUM(V15+V38)</f>
        <v>12</v>
      </c>
      <c r="W39" s="48">
        <f>SUM(W15+W38)</f>
        <v>12</v>
      </c>
      <c r="X39" s="48">
        <f>SUM(X15+X38)</f>
        <v>9</v>
      </c>
      <c r="Y39" s="49">
        <v>9</v>
      </c>
    </row>
    <row r="40" spans="1:29" ht="16.5">
      <c r="A40" s="13"/>
      <c r="B40" s="50" t="s">
        <v>24</v>
      </c>
      <c r="C40" s="119" t="s">
        <v>14</v>
      </c>
      <c r="D40" s="119"/>
      <c r="E40" s="119"/>
      <c r="F40" s="119"/>
      <c r="G40" s="119"/>
      <c r="H40" s="51" t="s">
        <v>15</v>
      </c>
      <c r="I40" s="132" t="s">
        <v>16</v>
      </c>
      <c r="J40" s="132"/>
      <c r="K40" s="132"/>
      <c r="L40" s="132"/>
      <c r="M40" s="132"/>
      <c r="N40" s="51" t="s">
        <v>17</v>
      </c>
      <c r="O40" s="119" t="s">
        <v>18</v>
      </c>
      <c r="P40" s="119"/>
      <c r="Q40" s="119"/>
      <c r="R40" s="119"/>
      <c r="S40" s="119"/>
      <c r="T40" s="51" t="s">
        <v>19</v>
      </c>
      <c r="U40" s="119" t="s">
        <v>20</v>
      </c>
      <c r="V40" s="119"/>
      <c r="W40" s="119"/>
      <c r="X40" s="119"/>
      <c r="Y40" s="146"/>
      <c r="AB40" s="32">
        <f>D39+F39+J39+L39+P39+R39+V39+X39</f>
        <v>128</v>
      </c>
      <c r="AC40" s="3">
        <f>E39+G39+K39+M39+Q39+S39+W39+Y39</f>
        <v>130</v>
      </c>
    </row>
    <row r="41" spans="1:34" s="6" customFormat="1" ht="17.25" thickBot="1">
      <c r="A41" s="12"/>
      <c r="B41" s="52" t="s">
        <v>21</v>
      </c>
      <c r="C41" s="129" t="s">
        <v>245</v>
      </c>
      <c r="D41" s="130"/>
      <c r="E41" s="130"/>
      <c r="F41" s="130"/>
      <c r="G41" s="131"/>
      <c r="H41" s="53" t="s">
        <v>249</v>
      </c>
      <c r="I41" s="129" t="s">
        <v>246</v>
      </c>
      <c r="J41" s="130"/>
      <c r="K41" s="130"/>
      <c r="L41" s="130"/>
      <c r="M41" s="131"/>
      <c r="N41" s="54">
        <v>39480</v>
      </c>
      <c r="O41" s="129" t="s">
        <v>250</v>
      </c>
      <c r="P41" s="130"/>
      <c r="Q41" s="130"/>
      <c r="R41" s="130"/>
      <c r="S41" s="131"/>
      <c r="T41" s="53" t="s">
        <v>247</v>
      </c>
      <c r="U41" s="129" t="s">
        <v>252</v>
      </c>
      <c r="V41" s="144"/>
      <c r="W41" s="144"/>
      <c r="X41" s="144"/>
      <c r="Y41" s="145"/>
      <c r="Z41" s="3"/>
      <c r="AA41" s="3"/>
      <c r="AB41" s="3"/>
      <c r="AC41" s="3"/>
      <c r="AD41" s="3"/>
      <c r="AE41" s="3"/>
      <c r="AF41" s="3"/>
      <c r="AG41" s="3"/>
      <c r="AH41" s="3"/>
    </row>
    <row r="42" spans="1:25" s="9" customFormat="1" ht="16.5" customHeight="1">
      <c r="A42" s="8" t="s">
        <v>9</v>
      </c>
      <c r="B42" s="33" t="s">
        <v>251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9" s="9" customFormat="1" ht="16.5">
      <c r="A43" s="10"/>
      <c r="B43" s="34" t="s">
        <v>23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AC43" s="62" t="s">
        <v>240</v>
      </c>
    </row>
    <row r="44" spans="2:25" s="9" customFormat="1" ht="14.25">
      <c r="B44" s="34" t="s">
        <v>163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2:20" s="3" customFormat="1" ht="16.5">
      <c r="B45" s="8" t="s">
        <v>244</v>
      </c>
      <c r="C45" s="8"/>
      <c r="D45" s="8"/>
      <c r="E45" s="8"/>
      <c r="F45" s="8"/>
      <c r="G45" s="8"/>
      <c r="H45" s="8"/>
      <c r="I45" s="34"/>
      <c r="J45" s="34"/>
      <c r="K45" s="8"/>
      <c r="L45" s="35"/>
      <c r="M45" s="35"/>
      <c r="N45" s="35"/>
      <c r="O45" s="35"/>
      <c r="P45" s="35"/>
      <c r="Q45" s="35"/>
      <c r="R45" s="35"/>
      <c r="S45" s="35"/>
      <c r="T45" s="35"/>
    </row>
    <row r="46" s="3" customFormat="1" ht="16.5"/>
    <row r="47" s="3" customFormat="1" ht="16.5"/>
    <row r="48" s="3" customFormat="1" ht="16.5"/>
    <row r="49" ht="16.5">
      <c r="H49" s="5" t="s">
        <v>43</v>
      </c>
    </row>
  </sheetData>
  <sheetProtection/>
  <mergeCells count="39">
    <mergeCell ref="P2:Y2"/>
    <mergeCell ref="D3:E3"/>
    <mergeCell ref="U41:Y41"/>
    <mergeCell ref="N3:O3"/>
    <mergeCell ref="X3:Y3"/>
    <mergeCell ref="V3:W3"/>
    <mergeCell ref="R3:S3"/>
    <mergeCell ref="T3:U3"/>
    <mergeCell ref="O41:S41"/>
    <mergeCell ref="U40:Y40"/>
    <mergeCell ref="A1:Y1"/>
    <mergeCell ref="T15:U15"/>
    <mergeCell ref="A2:G2"/>
    <mergeCell ref="H2:M2"/>
    <mergeCell ref="A3:A4"/>
    <mergeCell ref="B3:C3"/>
    <mergeCell ref="F3:G3"/>
    <mergeCell ref="H3:I3"/>
    <mergeCell ref="A5:A15"/>
    <mergeCell ref="H15:I15"/>
    <mergeCell ref="A16:A39"/>
    <mergeCell ref="T39:U39"/>
    <mergeCell ref="N38:O38"/>
    <mergeCell ref="T38:U38"/>
    <mergeCell ref="B39:C39"/>
    <mergeCell ref="H39:I39"/>
    <mergeCell ref="C41:G41"/>
    <mergeCell ref="I41:M41"/>
    <mergeCell ref="C40:G40"/>
    <mergeCell ref="I40:M40"/>
    <mergeCell ref="O40:S40"/>
    <mergeCell ref="B38:C38"/>
    <mergeCell ref="J3:K3"/>
    <mergeCell ref="N39:O39"/>
    <mergeCell ref="P3:Q3"/>
    <mergeCell ref="N15:O15"/>
    <mergeCell ref="L3:M3"/>
    <mergeCell ref="H38:I38"/>
    <mergeCell ref="B15:C15"/>
  </mergeCells>
  <printOptions horizontalCentered="1" verticalCentered="1"/>
  <pageMargins left="0" right="0.15748031496062992" top="0" bottom="0" header="0.11811023622047245" footer="0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zoomScaleSheetLayoutView="90" zoomScalePageLayoutView="0" workbookViewId="0" topLeftCell="A1">
      <selection activeCell="T42" sqref="T42"/>
    </sheetView>
  </sheetViews>
  <sheetFormatPr defaultColWidth="9.00390625" defaultRowHeight="16.5"/>
  <cols>
    <col min="1" max="1" width="5.50390625" style="5" customWidth="1"/>
    <col min="2" max="2" width="17.125" style="5" customWidth="1"/>
    <col min="3" max="3" width="4.375" style="5" customWidth="1"/>
    <col min="4" max="7" width="4.625" style="5" customWidth="1"/>
    <col min="8" max="8" width="16.875" style="5" customWidth="1"/>
    <col min="9" max="10" width="4.25390625" style="5" customWidth="1"/>
    <col min="11" max="11" width="4.50390625" style="5" customWidth="1"/>
    <col min="12" max="13" width="4.25390625" style="5" customWidth="1"/>
    <col min="14" max="14" width="18.50390625" style="5" customWidth="1"/>
    <col min="15" max="15" width="4.50390625" style="5" customWidth="1"/>
    <col min="16" max="16" width="4.375" style="5" customWidth="1"/>
    <col min="17" max="17" width="4.25390625" style="5" customWidth="1"/>
    <col min="18" max="19" width="4.125" style="5" customWidth="1"/>
    <col min="20" max="20" width="18.125" style="5" customWidth="1"/>
    <col min="21" max="21" width="4.125" style="5" customWidth="1"/>
    <col min="22" max="23" width="4.25390625" style="5" customWidth="1"/>
    <col min="24" max="24" width="4.125" style="5" customWidth="1"/>
    <col min="25" max="25" width="4.125" style="7" customWidth="1"/>
    <col min="26" max="26" width="3.125" style="5" customWidth="1"/>
    <col min="27" max="30" width="7.75390625" style="3" customWidth="1"/>
    <col min="31" max="33" width="9.00390625" style="3" customWidth="1"/>
    <col min="34" max="16384" width="9.00390625" style="5" customWidth="1"/>
  </cols>
  <sheetData>
    <row r="1" spans="1:33" s="2" customFormat="1" ht="28.5" customHeight="1">
      <c r="A1" s="134" t="s">
        <v>241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"/>
      <c r="AA1" s="1"/>
      <c r="AB1" s="1"/>
      <c r="AC1" s="1"/>
      <c r="AD1" s="1"/>
      <c r="AE1" s="1"/>
      <c r="AF1" s="1"/>
      <c r="AG1" s="1"/>
    </row>
    <row r="2" spans="1:33" s="4" customFormat="1" ht="47.25" customHeight="1" thickBot="1">
      <c r="A2" s="135" t="s">
        <v>102</v>
      </c>
      <c r="B2" s="135"/>
      <c r="C2" s="135"/>
      <c r="D2" s="135"/>
      <c r="E2" s="135"/>
      <c r="F2" s="135"/>
      <c r="G2" s="135"/>
      <c r="H2" s="135" t="s">
        <v>34</v>
      </c>
      <c r="I2" s="135"/>
      <c r="J2" s="135"/>
      <c r="K2" s="135"/>
      <c r="L2" s="135"/>
      <c r="M2" s="135"/>
      <c r="N2" s="17"/>
      <c r="O2" s="17"/>
      <c r="P2" s="153" t="s">
        <v>255</v>
      </c>
      <c r="Q2" s="153"/>
      <c r="R2" s="153"/>
      <c r="S2" s="153"/>
      <c r="T2" s="153"/>
      <c r="U2" s="153"/>
      <c r="V2" s="153"/>
      <c r="W2" s="153"/>
      <c r="X2" s="153"/>
      <c r="Y2" s="153"/>
      <c r="Z2" s="3"/>
      <c r="AA2" s="3"/>
      <c r="AB2" s="3"/>
      <c r="AC2" s="3"/>
      <c r="AD2" s="3"/>
      <c r="AE2" s="3"/>
      <c r="AF2" s="3"/>
      <c r="AG2" s="3"/>
    </row>
    <row r="3" spans="1:32" ht="16.5" customHeight="1">
      <c r="A3" s="154" t="s">
        <v>37</v>
      </c>
      <c r="B3" s="152" t="s">
        <v>39</v>
      </c>
      <c r="C3" s="149"/>
      <c r="D3" s="149" t="s">
        <v>25</v>
      </c>
      <c r="E3" s="149"/>
      <c r="F3" s="149" t="s">
        <v>26</v>
      </c>
      <c r="G3" s="150"/>
      <c r="H3" s="159" t="s">
        <v>40</v>
      </c>
      <c r="I3" s="158"/>
      <c r="J3" s="149" t="s">
        <v>25</v>
      </c>
      <c r="K3" s="149"/>
      <c r="L3" s="149" t="s">
        <v>26</v>
      </c>
      <c r="M3" s="150"/>
      <c r="N3" s="152" t="s">
        <v>41</v>
      </c>
      <c r="O3" s="149"/>
      <c r="P3" s="149" t="s">
        <v>25</v>
      </c>
      <c r="Q3" s="149"/>
      <c r="R3" s="149" t="s">
        <v>26</v>
      </c>
      <c r="S3" s="150"/>
      <c r="T3" s="158" t="s">
        <v>27</v>
      </c>
      <c r="U3" s="149"/>
      <c r="V3" s="149" t="s">
        <v>25</v>
      </c>
      <c r="W3" s="149"/>
      <c r="X3" s="149" t="s">
        <v>26</v>
      </c>
      <c r="Y3" s="150"/>
      <c r="AB3" s="18" t="s">
        <v>199</v>
      </c>
      <c r="AC3" s="19"/>
      <c r="AD3" s="19"/>
      <c r="AE3" s="19"/>
      <c r="AF3" s="19"/>
    </row>
    <row r="4" spans="1:32" ht="17.25" thickBot="1">
      <c r="A4" s="155"/>
      <c r="B4" s="76" t="s">
        <v>38</v>
      </c>
      <c r="C4" s="92" t="s">
        <v>28</v>
      </c>
      <c r="D4" s="92" t="s">
        <v>29</v>
      </c>
      <c r="E4" s="92" t="s">
        <v>0</v>
      </c>
      <c r="F4" s="92" t="s">
        <v>1</v>
      </c>
      <c r="G4" s="93" t="s">
        <v>0</v>
      </c>
      <c r="H4" s="76" t="s">
        <v>38</v>
      </c>
      <c r="I4" s="92" t="s">
        <v>28</v>
      </c>
      <c r="J4" s="92" t="s">
        <v>1</v>
      </c>
      <c r="K4" s="92" t="s">
        <v>0</v>
      </c>
      <c r="L4" s="92" t="s">
        <v>1</v>
      </c>
      <c r="M4" s="93" t="s">
        <v>0</v>
      </c>
      <c r="N4" s="76" t="s">
        <v>38</v>
      </c>
      <c r="O4" s="92" t="s">
        <v>28</v>
      </c>
      <c r="P4" s="92" t="s">
        <v>1</v>
      </c>
      <c r="Q4" s="92" t="s">
        <v>0</v>
      </c>
      <c r="R4" s="92" t="s">
        <v>1</v>
      </c>
      <c r="S4" s="93" t="s">
        <v>0</v>
      </c>
      <c r="T4" s="75" t="s">
        <v>38</v>
      </c>
      <c r="U4" s="92" t="s">
        <v>28</v>
      </c>
      <c r="V4" s="92" t="s">
        <v>1</v>
      </c>
      <c r="W4" s="92" t="s">
        <v>0</v>
      </c>
      <c r="X4" s="92" t="s">
        <v>1</v>
      </c>
      <c r="Y4" s="93" t="s">
        <v>0</v>
      </c>
      <c r="AB4" s="20" t="s">
        <v>58</v>
      </c>
      <c r="AC4" s="18" t="s">
        <v>213</v>
      </c>
      <c r="AD4" s="18" t="s">
        <v>200</v>
      </c>
      <c r="AE4" s="18" t="s">
        <v>201</v>
      </c>
      <c r="AF4" s="20"/>
    </row>
    <row r="5" spans="1:32" ht="16.5" customHeight="1" thickTop="1">
      <c r="A5" s="147" t="s">
        <v>42</v>
      </c>
      <c r="B5" s="39" t="s">
        <v>50</v>
      </c>
      <c r="C5" s="40">
        <v>1</v>
      </c>
      <c r="D5" s="40">
        <v>2</v>
      </c>
      <c r="E5" s="40">
        <v>2</v>
      </c>
      <c r="F5" s="40">
        <v>2</v>
      </c>
      <c r="G5" s="42">
        <v>2</v>
      </c>
      <c r="H5" s="36" t="s">
        <v>224</v>
      </c>
      <c r="I5" s="37">
        <v>1</v>
      </c>
      <c r="J5" s="37">
        <v>1</v>
      </c>
      <c r="K5" s="37">
        <v>1</v>
      </c>
      <c r="L5" s="37">
        <v>1</v>
      </c>
      <c r="M5" s="38">
        <v>1</v>
      </c>
      <c r="N5" s="39" t="s">
        <v>79</v>
      </c>
      <c r="O5" s="40">
        <v>1</v>
      </c>
      <c r="P5" s="40">
        <v>1</v>
      </c>
      <c r="Q5" s="40">
        <v>1</v>
      </c>
      <c r="R5" s="40"/>
      <c r="S5" s="42"/>
      <c r="T5" s="41" t="s">
        <v>232</v>
      </c>
      <c r="U5" s="40">
        <v>2</v>
      </c>
      <c r="V5" s="40">
        <v>3</v>
      </c>
      <c r="W5" s="40">
        <v>3</v>
      </c>
      <c r="X5" s="40"/>
      <c r="Y5" s="42"/>
      <c r="AB5" s="21" t="s">
        <v>202</v>
      </c>
      <c r="AC5" s="22">
        <f>SUMIF($C$5:$C$14,"=1",$D$5:$D$14)</f>
        <v>7</v>
      </c>
      <c r="AD5" s="22">
        <f>SUMIF($C$5:$C$14,"=2",$D$5:$D$14)</f>
        <v>11</v>
      </c>
      <c r="AE5" s="23">
        <f>D39</f>
        <v>0</v>
      </c>
      <c r="AF5" s="20">
        <f>AC5+AD5+AE5</f>
        <v>18</v>
      </c>
    </row>
    <row r="6" spans="1:32" ht="16.5">
      <c r="A6" s="147"/>
      <c r="B6" s="41" t="s">
        <v>52</v>
      </c>
      <c r="C6" s="43">
        <v>1</v>
      </c>
      <c r="D6" s="43">
        <v>2</v>
      </c>
      <c r="E6" s="43">
        <v>2</v>
      </c>
      <c r="F6" s="43">
        <v>2</v>
      </c>
      <c r="G6" s="44">
        <v>2</v>
      </c>
      <c r="H6" s="41" t="s">
        <v>216</v>
      </c>
      <c r="I6" s="43">
        <v>2</v>
      </c>
      <c r="J6" s="43">
        <v>3</v>
      </c>
      <c r="K6" s="43">
        <v>3</v>
      </c>
      <c r="L6" s="43">
        <v>3</v>
      </c>
      <c r="M6" s="44">
        <v>3</v>
      </c>
      <c r="N6" s="41" t="s">
        <v>52</v>
      </c>
      <c r="O6" s="43">
        <v>1</v>
      </c>
      <c r="P6" s="43"/>
      <c r="Q6" s="43"/>
      <c r="R6" s="43">
        <v>2</v>
      </c>
      <c r="S6" s="44">
        <v>2</v>
      </c>
      <c r="T6" s="41"/>
      <c r="U6" s="43"/>
      <c r="V6" s="43"/>
      <c r="W6" s="43"/>
      <c r="X6" s="43"/>
      <c r="Y6" s="44"/>
      <c r="AB6" s="24" t="s">
        <v>203</v>
      </c>
      <c r="AC6" s="25">
        <f>SUMIF($C$5:$C$14,"=1",$F$5:$F$14)</f>
        <v>7</v>
      </c>
      <c r="AD6" s="25">
        <f>SUMIF($C$5:$C$14,"=2",$F$5:$F$14)</f>
        <v>11</v>
      </c>
      <c r="AE6" s="26">
        <f>F39</f>
        <v>0</v>
      </c>
      <c r="AF6" s="20">
        <f aca="true" t="shared" si="0" ref="AF6:AF12">AC6+AD6+AE6</f>
        <v>18</v>
      </c>
    </row>
    <row r="7" spans="1:32" ht="16.5">
      <c r="A7" s="147"/>
      <c r="B7" s="41" t="s">
        <v>51</v>
      </c>
      <c r="C7" s="43">
        <v>1</v>
      </c>
      <c r="D7" s="43">
        <v>3</v>
      </c>
      <c r="E7" s="43">
        <v>3</v>
      </c>
      <c r="F7" s="43">
        <v>3</v>
      </c>
      <c r="G7" s="44">
        <v>3</v>
      </c>
      <c r="H7" s="41" t="s">
        <v>226</v>
      </c>
      <c r="I7" s="43">
        <v>1</v>
      </c>
      <c r="J7" s="43">
        <v>1</v>
      </c>
      <c r="K7" s="43">
        <v>1</v>
      </c>
      <c r="L7" s="43"/>
      <c r="M7" s="44"/>
      <c r="N7" s="41" t="s">
        <v>231</v>
      </c>
      <c r="O7" s="43">
        <v>2</v>
      </c>
      <c r="P7" s="43"/>
      <c r="Q7" s="43"/>
      <c r="R7" s="47">
        <v>3</v>
      </c>
      <c r="S7" s="44">
        <v>3</v>
      </c>
      <c r="T7" s="41"/>
      <c r="U7" s="43"/>
      <c r="V7" s="43"/>
      <c r="W7" s="43"/>
      <c r="X7" s="43"/>
      <c r="Y7" s="44"/>
      <c r="AB7" s="24" t="s">
        <v>204</v>
      </c>
      <c r="AC7" s="25">
        <f>SUMIF($I$5:$I$14,"=1",$J$5:$J$14)</f>
        <v>4</v>
      </c>
      <c r="AD7" s="25">
        <f>SUMIF($I$5:$I$14,"=2",$J$5:$J$14)</f>
        <v>9</v>
      </c>
      <c r="AE7" s="26">
        <f>J39</f>
        <v>6</v>
      </c>
      <c r="AF7" s="20">
        <f t="shared" si="0"/>
        <v>19</v>
      </c>
    </row>
    <row r="8" spans="1:32" ht="16.5">
      <c r="A8" s="147"/>
      <c r="B8" s="41" t="s">
        <v>53</v>
      </c>
      <c r="C8" s="43">
        <v>2</v>
      </c>
      <c r="D8" s="43">
        <v>2</v>
      </c>
      <c r="E8" s="43">
        <v>2</v>
      </c>
      <c r="F8" s="43">
        <v>2</v>
      </c>
      <c r="G8" s="44">
        <v>2</v>
      </c>
      <c r="H8" s="41" t="s">
        <v>215</v>
      </c>
      <c r="I8" s="43">
        <v>1</v>
      </c>
      <c r="J8" s="43">
        <v>2</v>
      </c>
      <c r="K8" s="43">
        <v>2</v>
      </c>
      <c r="L8" s="43"/>
      <c r="M8" s="44"/>
      <c r="N8" s="41"/>
      <c r="O8" s="43"/>
      <c r="P8" s="43"/>
      <c r="Q8" s="43"/>
      <c r="R8" s="43"/>
      <c r="S8" s="44"/>
      <c r="T8" s="41"/>
      <c r="U8" s="43"/>
      <c r="V8" s="43"/>
      <c r="W8" s="43"/>
      <c r="X8" s="43"/>
      <c r="Y8" s="44"/>
      <c r="AB8" s="24" t="s">
        <v>205</v>
      </c>
      <c r="AC8" s="25">
        <f>SUMIF($I$5:$I$14,"=1",$L$5:$L$14)</f>
        <v>6</v>
      </c>
      <c r="AD8" s="25">
        <f>SUMIF($I$5:$I$14,"=2",$L$5:$L$14)</f>
        <v>6</v>
      </c>
      <c r="AE8" s="26">
        <f>L39</f>
        <v>6</v>
      </c>
      <c r="AF8" s="20">
        <f t="shared" si="0"/>
        <v>18</v>
      </c>
    </row>
    <row r="9" spans="1:32" ht="16.5">
      <c r="A9" s="147"/>
      <c r="B9" s="41" t="s">
        <v>54</v>
      </c>
      <c r="C9" s="43">
        <v>2</v>
      </c>
      <c r="D9" s="43">
        <v>3</v>
      </c>
      <c r="E9" s="43">
        <v>3</v>
      </c>
      <c r="F9" s="43">
        <v>3</v>
      </c>
      <c r="G9" s="44">
        <v>3</v>
      </c>
      <c r="H9" s="41" t="s">
        <v>66</v>
      </c>
      <c r="I9" s="43">
        <v>2</v>
      </c>
      <c r="J9" s="43">
        <v>3</v>
      </c>
      <c r="K9" s="43">
        <v>3</v>
      </c>
      <c r="L9" s="43"/>
      <c r="M9" s="44"/>
      <c r="N9" s="41"/>
      <c r="O9" s="43"/>
      <c r="P9" s="43"/>
      <c r="Q9" s="43"/>
      <c r="R9" s="43"/>
      <c r="S9" s="44"/>
      <c r="T9" s="41"/>
      <c r="U9" s="43"/>
      <c r="V9" s="43"/>
      <c r="W9" s="43"/>
      <c r="X9" s="43"/>
      <c r="Y9" s="44"/>
      <c r="AB9" s="24" t="s">
        <v>206</v>
      </c>
      <c r="AC9" s="25">
        <f>SUMIF($O$5:$O$14,"=1",$P$5:$P$14)</f>
        <v>1</v>
      </c>
      <c r="AD9" s="25">
        <f>SUMIF($O$5:$O$14,"=2",$P$5:$P$14)</f>
        <v>0</v>
      </c>
      <c r="AE9" s="26">
        <f>P39</f>
        <v>16</v>
      </c>
      <c r="AF9" s="20">
        <f t="shared" si="0"/>
        <v>17</v>
      </c>
    </row>
    <row r="10" spans="1:32" ht="16.5">
      <c r="A10" s="147"/>
      <c r="B10" s="41" t="s">
        <v>55</v>
      </c>
      <c r="C10" s="43">
        <v>2</v>
      </c>
      <c r="D10" s="43">
        <v>3</v>
      </c>
      <c r="E10" s="43">
        <v>3</v>
      </c>
      <c r="F10" s="45"/>
      <c r="G10" s="46"/>
      <c r="H10" s="36" t="s">
        <v>238</v>
      </c>
      <c r="I10" s="43">
        <v>2</v>
      </c>
      <c r="J10" s="43">
        <v>3</v>
      </c>
      <c r="K10" s="43">
        <v>3</v>
      </c>
      <c r="L10" s="45"/>
      <c r="M10" s="46"/>
      <c r="N10" s="41"/>
      <c r="O10" s="43"/>
      <c r="P10" s="43"/>
      <c r="Q10" s="43"/>
      <c r="R10" s="47"/>
      <c r="S10" s="44"/>
      <c r="T10" s="41"/>
      <c r="U10" s="43"/>
      <c r="V10" s="43"/>
      <c r="W10" s="43"/>
      <c r="X10" s="45"/>
      <c r="Y10" s="46"/>
      <c r="AB10" s="24" t="s">
        <v>207</v>
      </c>
      <c r="AC10" s="25">
        <f>SUMIF($O$5:$O$14,"=1",$R$5:$R$14)</f>
        <v>2</v>
      </c>
      <c r="AD10" s="25">
        <f>SUMIF($O$5:$O$14,"=2",$R$5:$R$14)</f>
        <v>3</v>
      </c>
      <c r="AE10" s="26">
        <f>R39</f>
        <v>12</v>
      </c>
      <c r="AF10" s="20">
        <f t="shared" si="0"/>
        <v>17</v>
      </c>
    </row>
    <row r="11" spans="1:32" ht="16.5">
      <c r="A11" s="147"/>
      <c r="B11" s="41" t="s">
        <v>56</v>
      </c>
      <c r="C11" s="43">
        <v>2</v>
      </c>
      <c r="D11" s="43">
        <v>3</v>
      </c>
      <c r="E11" s="43">
        <v>3</v>
      </c>
      <c r="F11" s="47"/>
      <c r="G11" s="44"/>
      <c r="H11" s="36" t="s">
        <v>227</v>
      </c>
      <c r="I11" s="43">
        <v>1</v>
      </c>
      <c r="J11" s="43"/>
      <c r="K11" s="43"/>
      <c r="L11" s="43">
        <v>1</v>
      </c>
      <c r="M11" s="44">
        <v>1</v>
      </c>
      <c r="N11" s="41"/>
      <c r="O11" s="43"/>
      <c r="P11" s="43"/>
      <c r="Q11" s="43"/>
      <c r="R11" s="47"/>
      <c r="S11" s="44"/>
      <c r="T11" s="41"/>
      <c r="U11" s="43"/>
      <c r="V11" s="43"/>
      <c r="W11" s="43"/>
      <c r="X11" s="47"/>
      <c r="Y11" s="44"/>
      <c r="AB11" s="24" t="s">
        <v>208</v>
      </c>
      <c r="AC11" s="25">
        <f>SUMIF($U$5:$U$14,"=1",$V$5:$V$14)</f>
        <v>0</v>
      </c>
      <c r="AD11" s="25">
        <f>SUMIF($U$5:$U$14,"=2",$V$5:$V$14)</f>
        <v>3</v>
      </c>
      <c r="AE11" s="26">
        <f>V39</f>
        <v>9</v>
      </c>
      <c r="AF11" s="20">
        <f t="shared" si="0"/>
        <v>12</v>
      </c>
    </row>
    <row r="12" spans="1:32" ht="17.25" thickBot="1">
      <c r="A12" s="147"/>
      <c r="B12" s="41" t="s">
        <v>57</v>
      </c>
      <c r="C12" s="43">
        <v>2</v>
      </c>
      <c r="D12" s="43" t="s">
        <v>58</v>
      </c>
      <c r="E12" s="43" t="s">
        <v>58</v>
      </c>
      <c r="F12" s="45">
        <v>3</v>
      </c>
      <c r="G12" s="46">
        <v>3</v>
      </c>
      <c r="H12" s="41" t="s">
        <v>214</v>
      </c>
      <c r="I12" s="43">
        <v>1</v>
      </c>
      <c r="J12" s="43"/>
      <c r="K12" s="43"/>
      <c r="L12" s="43">
        <v>2</v>
      </c>
      <c r="M12" s="44">
        <v>2</v>
      </c>
      <c r="N12" s="41"/>
      <c r="O12" s="43"/>
      <c r="P12" s="43"/>
      <c r="Q12" s="43"/>
      <c r="R12" s="45"/>
      <c r="S12" s="46"/>
      <c r="T12" s="41"/>
      <c r="U12" s="43"/>
      <c r="V12" s="43"/>
      <c r="W12" s="43"/>
      <c r="X12" s="45"/>
      <c r="Y12" s="46"/>
      <c r="AB12" s="27" t="s">
        <v>209</v>
      </c>
      <c r="AC12" s="28">
        <f>SUMIF($U$5:$U$14,"=1",$X$5:$X$14)</f>
        <v>0</v>
      </c>
      <c r="AD12" s="28">
        <f>SUMIF($U$5:$U$14,"=2",$X$5:$X$14)</f>
        <v>0</v>
      </c>
      <c r="AE12" s="29">
        <f>X39</f>
        <v>9</v>
      </c>
      <c r="AF12" s="20">
        <f t="shared" si="0"/>
        <v>9</v>
      </c>
    </row>
    <row r="13" spans="1:32" ht="17.25" thickTop="1">
      <c r="A13" s="147"/>
      <c r="B13" s="41" t="s">
        <v>235</v>
      </c>
      <c r="C13" s="43">
        <v>2</v>
      </c>
      <c r="D13" s="43"/>
      <c r="E13" s="43"/>
      <c r="F13" s="45">
        <v>3</v>
      </c>
      <c r="G13" s="46">
        <v>3</v>
      </c>
      <c r="H13" s="41" t="s">
        <v>67</v>
      </c>
      <c r="I13" s="43">
        <v>2</v>
      </c>
      <c r="J13" s="43"/>
      <c r="K13" s="43"/>
      <c r="L13" s="45">
        <v>3</v>
      </c>
      <c r="M13" s="46">
        <v>3</v>
      </c>
      <c r="N13" s="41"/>
      <c r="O13" s="43"/>
      <c r="P13" s="43"/>
      <c r="Q13" s="43"/>
      <c r="R13" s="47"/>
      <c r="S13" s="44"/>
      <c r="T13" s="41"/>
      <c r="U13" s="43"/>
      <c r="V13" s="43"/>
      <c r="W13" s="43"/>
      <c r="X13" s="47"/>
      <c r="Y13" s="44"/>
      <c r="AB13" s="18" t="s">
        <v>210</v>
      </c>
      <c r="AC13" s="19">
        <f>SUM(AC5:AC12)</f>
        <v>27</v>
      </c>
      <c r="AD13" s="19">
        <f>SUM(AD5:AD12)</f>
        <v>43</v>
      </c>
      <c r="AE13" s="19">
        <f>SUM(AE5:AE12)</f>
        <v>58</v>
      </c>
      <c r="AF13" s="19">
        <f>SUM(AF5:AF12)</f>
        <v>128</v>
      </c>
    </row>
    <row r="14" spans="1:32" ht="16.5">
      <c r="A14" s="147"/>
      <c r="B14" s="41"/>
      <c r="C14" s="43"/>
      <c r="D14" s="43"/>
      <c r="E14" s="43"/>
      <c r="F14" s="45"/>
      <c r="G14" s="46"/>
      <c r="H14" s="59" t="s">
        <v>50</v>
      </c>
      <c r="I14" s="60">
        <v>1</v>
      </c>
      <c r="J14" s="60"/>
      <c r="K14" s="60"/>
      <c r="L14" s="60">
        <v>2</v>
      </c>
      <c r="M14" s="61">
        <v>2</v>
      </c>
      <c r="N14" s="41"/>
      <c r="O14" s="43"/>
      <c r="P14" s="43"/>
      <c r="Q14" s="43"/>
      <c r="R14" s="45"/>
      <c r="S14" s="46"/>
      <c r="T14" s="41"/>
      <c r="U14" s="43"/>
      <c r="V14" s="43"/>
      <c r="W14" s="43"/>
      <c r="X14" s="45"/>
      <c r="Y14" s="46"/>
      <c r="AB14" s="20"/>
      <c r="AC14" s="20"/>
      <c r="AD14" s="20"/>
      <c r="AE14" s="20"/>
      <c r="AF14" s="20"/>
    </row>
    <row r="15" spans="1:32" ht="17.25" thickBot="1">
      <c r="A15" s="148"/>
      <c r="B15" s="118" t="s">
        <v>212</v>
      </c>
      <c r="C15" s="125"/>
      <c r="D15" s="48">
        <f>SUM(D5:D14)</f>
        <v>18</v>
      </c>
      <c r="E15" s="48">
        <f>SUM(E5:E14)</f>
        <v>18</v>
      </c>
      <c r="F15" s="48">
        <f>SUM(F5:F14)</f>
        <v>18</v>
      </c>
      <c r="G15" s="49">
        <f>SUM(G5:G14)</f>
        <v>18</v>
      </c>
      <c r="H15" s="118" t="s">
        <v>212</v>
      </c>
      <c r="I15" s="125"/>
      <c r="J15" s="48">
        <f>SUM(J5:J14)</f>
        <v>13</v>
      </c>
      <c r="K15" s="48">
        <f>SUM(K5:K14)</f>
        <v>13</v>
      </c>
      <c r="L15" s="48">
        <f>SUM(L5:L14)</f>
        <v>12</v>
      </c>
      <c r="M15" s="49">
        <f>SUM(M5:M14)</f>
        <v>12</v>
      </c>
      <c r="N15" s="118" t="s">
        <v>109</v>
      </c>
      <c r="O15" s="125"/>
      <c r="P15" s="48">
        <f>SUM(P5:P14)</f>
        <v>1</v>
      </c>
      <c r="Q15" s="48">
        <f>SUM(Q5:Q14)</f>
        <v>1</v>
      </c>
      <c r="R15" s="48">
        <f>SUM(R5:R14)</f>
        <v>5</v>
      </c>
      <c r="S15" s="49">
        <f>SUM(S5:S14)</f>
        <v>5</v>
      </c>
      <c r="T15" s="118" t="s">
        <v>109</v>
      </c>
      <c r="U15" s="125"/>
      <c r="V15" s="48">
        <f>SUM(V5:V14)</f>
        <v>3</v>
      </c>
      <c r="W15" s="48">
        <f>SUM(W5:W14)</f>
        <v>3</v>
      </c>
      <c r="X15" s="48">
        <f>SUM(X5:X14)</f>
        <v>0</v>
      </c>
      <c r="Y15" s="49">
        <f>SUM(Y5:Y14)</f>
        <v>0</v>
      </c>
      <c r="AB15" s="19"/>
      <c r="AC15" s="19"/>
      <c r="AD15" s="19"/>
      <c r="AE15" s="19"/>
      <c r="AF15" s="19"/>
    </row>
    <row r="16" spans="1:32" ht="16.5">
      <c r="A16" s="147" t="s">
        <v>30</v>
      </c>
      <c r="B16" s="39" t="s">
        <v>59</v>
      </c>
      <c r="C16" s="40">
        <v>3</v>
      </c>
      <c r="D16" s="40">
        <v>3</v>
      </c>
      <c r="E16" s="40">
        <v>3</v>
      </c>
      <c r="F16" s="40"/>
      <c r="G16" s="42"/>
      <c r="H16" s="103" t="s">
        <v>71</v>
      </c>
      <c r="I16" s="105">
        <v>3</v>
      </c>
      <c r="J16" s="105">
        <v>3</v>
      </c>
      <c r="K16" s="105">
        <v>3</v>
      </c>
      <c r="L16" s="105"/>
      <c r="M16" s="106"/>
      <c r="N16" s="103" t="s">
        <v>83</v>
      </c>
      <c r="O16" s="105">
        <v>3</v>
      </c>
      <c r="P16" s="105">
        <v>3</v>
      </c>
      <c r="Q16" s="105">
        <v>3</v>
      </c>
      <c r="R16" s="105"/>
      <c r="S16" s="106"/>
      <c r="T16" s="39" t="s">
        <v>94</v>
      </c>
      <c r="U16" s="72">
        <v>3</v>
      </c>
      <c r="V16" s="40">
        <v>3</v>
      </c>
      <c r="W16" s="40">
        <v>3</v>
      </c>
      <c r="X16" s="40"/>
      <c r="Y16" s="42"/>
      <c r="AB16" s="18" t="s">
        <v>211</v>
      </c>
      <c r="AD16" s="19"/>
      <c r="AE16" s="19"/>
      <c r="AF16" s="19"/>
    </row>
    <row r="17" spans="1:32" ht="17.25" thickBot="1">
      <c r="A17" s="147"/>
      <c r="B17" s="41" t="s">
        <v>164</v>
      </c>
      <c r="C17" s="43">
        <v>3</v>
      </c>
      <c r="D17" s="43">
        <v>3</v>
      </c>
      <c r="E17" s="43">
        <v>3</v>
      </c>
      <c r="F17" s="43"/>
      <c r="G17" s="44"/>
      <c r="H17" s="97" t="s">
        <v>118</v>
      </c>
      <c r="I17" s="98">
        <v>3</v>
      </c>
      <c r="J17" s="98">
        <v>2</v>
      </c>
      <c r="K17" s="98">
        <v>2</v>
      </c>
      <c r="L17" s="90"/>
      <c r="M17" s="91"/>
      <c r="N17" s="89" t="s">
        <v>176</v>
      </c>
      <c r="O17" s="90">
        <v>3</v>
      </c>
      <c r="P17" s="90">
        <v>3</v>
      </c>
      <c r="Q17" s="90">
        <v>3</v>
      </c>
      <c r="R17" s="90"/>
      <c r="S17" s="91"/>
      <c r="T17" s="41" t="s">
        <v>230</v>
      </c>
      <c r="U17" s="43">
        <v>3</v>
      </c>
      <c r="V17" s="43">
        <v>2</v>
      </c>
      <c r="W17" s="43">
        <v>2</v>
      </c>
      <c r="X17" s="43"/>
      <c r="Y17" s="44"/>
      <c r="AB17" s="20" t="s">
        <v>58</v>
      </c>
      <c r="AC17" s="18" t="s">
        <v>213</v>
      </c>
      <c r="AD17" s="18" t="s">
        <v>200</v>
      </c>
      <c r="AE17" s="18" t="s">
        <v>201</v>
      </c>
      <c r="AF17" s="20"/>
    </row>
    <row r="18" spans="1:32" ht="17.25" thickTop="1">
      <c r="A18" s="147"/>
      <c r="B18" s="41" t="s">
        <v>165</v>
      </c>
      <c r="C18" s="43">
        <v>3</v>
      </c>
      <c r="D18" s="43">
        <v>2</v>
      </c>
      <c r="E18" s="43">
        <v>2</v>
      </c>
      <c r="F18" s="43"/>
      <c r="G18" s="44"/>
      <c r="H18" s="41" t="s">
        <v>167</v>
      </c>
      <c r="I18" s="43">
        <v>3</v>
      </c>
      <c r="J18" s="43">
        <v>2</v>
      </c>
      <c r="K18" s="43">
        <v>2</v>
      </c>
      <c r="L18" s="43"/>
      <c r="M18" s="44"/>
      <c r="N18" s="41" t="s">
        <v>177</v>
      </c>
      <c r="O18" s="43">
        <v>3</v>
      </c>
      <c r="P18" s="43">
        <v>3</v>
      </c>
      <c r="Q18" s="43">
        <v>3</v>
      </c>
      <c r="R18" s="43"/>
      <c r="S18" s="44"/>
      <c r="T18" s="81" t="s">
        <v>185</v>
      </c>
      <c r="U18" s="82">
        <v>3</v>
      </c>
      <c r="V18" s="82">
        <v>3</v>
      </c>
      <c r="W18" s="82">
        <v>3</v>
      </c>
      <c r="X18" s="82"/>
      <c r="Y18" s="83"/>
      <c r="AB18" s="21" t="s">
        <v>202</v>
      </c>
      <c r="AC18" s="22">
        <f>SUMIF($C$5:$C$14,"=1",$E$5:$E$14)</f>
        <v>7</v>
      </c>
      <c r="AD18" s="22">
        <f>SUMIF($C$5:$C$14,"=2",$E$5:$E$14)</f>
        <v>11</v>
      </c>
      <c r="AE18" s="30">
        <f>E39</f>
        <v>0</v>
      </c>
      <c r="AF18" s="20">
        <f>AC18+AD18+AE18</f>
        <v>18</v>
      </c>
    </row>
    <row r="19" spans="1:32" ht="16.5">
      <c r="A19" s="147"/>
      <c r="B19" s="41" t="s">
        <v>60</v>
      </c>
      <c r="C19" s="43">
        <v>3</v>
      </c>
      <c r="D19" s="43">
        <v>2</v>
      </c>
      <c r="E19" s="43">
        <v>2</v>
      </c>
      <c r="F19" s="43"/>
      <c r="G19" s="44"/>
      <c r="H19" s="41" t="s">
        <v>68</v>
      </c>
      <c r="I19" s="43">
        <v>3</v>
      </c>
      <c r="J19" s="43">
        <v>2</v>
      </c>
      <c r="K19" s="43">
        <v>2</v>
      </c>
      <c r="L19" s="43"/>
      <c r="M19" s="44"/>
      <c r="N19" s="41" t="s">
        <v>84</v>
      </c>
      <c r="O19" s="43">
        <v>3</v>
      </c>
      <c r="P19" s="43">
        <v>3</v>
      </c>
      <c r="Q19" s="43">
        <v>3</v>
      </c>
      <c r="R19" s="43"/>
      <c r="S19" s="44"/>
      <c r="T19" s="41" t="s">
        <v>182</v>
      </c>
      <c r="U19" s="43">
        <v>3</v>
      </c>
      <c r="V19" s="43">
        <v>3</v>
      </c>
      <c r="W19" s="43">
        <v>3</v>
      </c>
      <c r="X19" s="43"/>
      <c r="Y19" s="44"/>
      <c r="AB19" s="24" t="s">
        <v>203</v>
      </c>
      <c r="AC19" s="25">
        <f>SUMIF($C$5:$C$14,"=1",$G$5:$G$14)</f>
        <v>7</v>
      </c>
      <c r="AD19" s="25">
        <f>SUMIF($C$5:$C$14,"=2",$G$5:$G$14)</f>
        <v>11</v>
      </c>
      <c r="AE19" s="31">
        <f>G39</f>
        <v>0</v>
      </c>
      <c r="AF19" s="20">
        <f aca="true" t="shared" si="1" ref="AF19:AF25">AC19+AD19+AE19</f>
        <v>18</v>
      </c>
    </row>
    <row r="20" spans="1:32" ht="16.5">
      <c r="A20" s="147"/>
      <c r="B20" s="41" t="s">
        <v>166</v>
      </c>
      <c r="C20" s="43">
        <v>3</v>
      </c>
      <c r="D20" s="43">
        <v>2</v>
      </c>
      <c r="E20" s="43">
        <v>2</v>
      </c>
      <c r="F20" s="43"/>
      <c r="G20" s="44"/>
      <c r="H20" s="41" t="s">
        <v>168</v>
      </c>
      <c r="I20" s="43">
        <v>3</v>
      </c>
      <c r="J20" s="43">
        <v>2</v>
      </c>
      <c r="K20" s="43">
        <v>2</v>
      </c>
      <c r="L20" s="43"/>
      <c r="M20" s="44"/>
      <c r="N20" s="41" t="s">
        <v>178</v>
      </c>
      <c r="O20" s="43">
        <v>3</v>
      </c>
      <c r="P20" s="43">
        <v>3</v>
      </c>
      <c r="Q20" s="43">
        <v>3</v>
      </c>
      <c r="R20" s="43"/>
      <c r="S20" s="44"/>
      <c r="T20" s="41" t="s">
        <v>187</v>
      </c>
      <c r="U20" s="43">
        <v>3</v>
      </c>
      <c r="V20" s="43">
        <v>3</v>
      </c>
      <c r="W20" s="43">
        <v>3</v>
      </c>
      <c r="X20" s="43"/>
      <c r="Y20" s="44"/>
      <c r="AB20" s="24" t="s">
        <v>204</v>
      </c>
      <c r="AC20" s="25">
        <f>SUMIF($I$5:$I$14,"=1",$K$5:$K$14)</f>
        <v>4</v>
      </c>
      <c r="AD20" s="25">
        <f>SUMIF($I$5:$I$14,"=2",$K$5:$K$14)</f>
        <v>9</v>
      </c>
      <c r="AE20" s="26">
        <f>J39</f>
        <v>6</v>
      </c>
      <c r="AF20" s="20">
        <f t="shared" si="1"/>
        <v>19</v>
      </c>
    </row>
    <row r="21" spans="1:32" ht="16.5">
      <c r="A21" s="147"/>
      <c r="B21" s="41" t="s">
        <v>62</v>
      </c>
      <c r="C21" s="43">
        <v>3</v>
      </c>
      <c r="D21" s="43">
        <v>2</v>
      </c>
      <c r="E21" s="43">
        <v>2</v>
      </c>
      <c r="F21" s="43"/>
      <c r="G21" s="44"/>
      <c r="H21" s="41" t="s">
        <v>70</v>
      </c>
      <c r="I21" s="43">
        <v>3</v>
      </c>
      <c r="J21" s="43">
        <v>2</v>
      </c>
      <c r="K21" s="43">
        <v>2</v>
      </c>
      <c r="L21" s="43"/>
      <c r="M21" s="44"/>
      <c r="N21" s="81" t="s">
        <v>85</v>
      </c>
      <c r="O21" s="82">
        <v>3</v>
      </c>
      <c r="P21" s="82">
        <v>3</v>
      </c>
      <c r="Q21" s="82">
        <v>3</v>
      </c>
      <c r="R21" s="82"/>
      <c r="S21" s="83"/>
      <c r="T21" s="41" t="s">
        <v>97</v>
      </c>
      <c r="U21" s="43">
        <v>3</v>
      </c>
      <c r="V21" s="43">
        <v>3</v>
      </c>
      <c r="W21" s="43">
        <v>3</v>
      </c>
      <c r="X21" s="43"/>
      <c r="Y21" s="44"/>
      <c r="AB21" s="24" t="s">
        <v>205</v>
      </c>
      <c r="AC21" s="25">
        <f>SUMIF($I$5:$I$14,"=1",$M$5:$M$14)</f>
        <v>6</v>
      </c>
      <c r="AD21" s="25">
        <f>SUMIF($I$5:$I$14,"=2",$M$5:$M$14)</f>
        <v>6</v>
      </c>
      <c r="AE21" s="26">
        <f>M39</f>
        <v>6</v>
      </c>
      <c r="AF21" s="20">
        <f t="shared" si="1"/>
        <v>18</v>
      </c>
    </row>
    <row r="22" spans="1:32" ht="16.5">
      <c r="A22" s="147"/>
      <c r="B22" s="41" t="s">
        <v>113</v>
      </c>
      <c r="C22" s="43">
        <v>3</v>
      </c>
      <c r="D22" s="43">
        <v>2</v>
      </c>
      <c r="E22" s="43">
        <v>2</v>
      </c>
      <c r="F22" s="43"/>
      <c r="G22" s="44"/>
      <c r="H22" s="41" t="s">
        <v>169</v>
      </c>
      <c r="I22" s="43">
        <v>3</v>
      </c>
      <c r="J22" s="43">
        <v>2</v>
      </c>
      <c r="K22" s="43">
        <v>2</v>
      </c>
      <c r="L22" s="43"/>
      <c r="M22" s="44"/>
      <c r="N22" s="41" t="s">
        <v>173</v>
      </c>
      <c r="O22" s="43">
        <v>3</v>
      </c>
      <c r="P22" s="43"/>
      <c r="Q22" s="43"/>
      <c r="R22" s="43">
        <v>3</v>
      </c>
      <c r="S22" s="44">
        <v>3</v>
      </c>
      <c r="T22" s="41" t="s">
        <v>188</v>
      </c>
      <c r="U22" s="43">
        <v>3</v>
      </c>
      <c r="V22" s="43">
        <v>3</v>
      </c>
      <c r="W22" s="43">
        <v>3</v>
      </c>
      <c r="X22" s="43"/>
      <c r="Y22" s="44"/>
      <c r="AB22" s="24" t="s">
        <v>206</v>
      </c>
      <c r="AC22" s="25">
        <f>SUMIF($O$5:$O$14,"=1",$Q$5:$Q$14)</f>
        <v>1</v>
      </c>
      <c r="AD22" s="25">
        <f>SUMIF($O$5:$O$14,"=2",$Q$5:$Q$14)</f>
        <v>0</v>
      </c>
      <c r="AE22" s="26">
        <f>Q39</f>
        <v>16</v>
      </c>
      <c r="AF22" s="20">
        <f t="shared" si="1"/>
        <v>17</v>
      </c>
    </row>
    <row r="23" spans="1:32" ht="16.5">
      <c r="A23" s="147"/>
      <c r="B23" s="41" t="s">
        <v>63</v>
      </c>
      <c r="C23" s="43">
        <v>3</v>
      </c>
      <c r="D23" s="43"/>
      <c r="E23" s="43"/>
      <c r="F23" s="43">
        <v>3</v>
      </c>
      <c r="G23" s="44">
        <v>3</v>
      </c>
      <c r="H23" s="81" t="s">
        <v>107</v>
      </c>
      <c r="I23" s="82">
        <v>3</v>
      </c>
      <c r="J23" s="82">
        <v>2</v>
      </c>
      <c r="K23" s="82">
        <v>2</v>
      </c>
      <c r="L23" s="82"/>
      <c r="M23" s="83"/>
      <c r="N23" s="41" t="s">
        <v>179</v>
      </c>
      <c r="O23" s="43">
        <v>3</v>
      </c>
      <c r="P23" s="43"/>
      <c r="Q23" s="43"/>
      <c r="R23" s="43">
        <v>3</v>
      </c>
      <c r="S23" s="44">
        <v>3</v>
      </c>
      <c r="T23" s="41" t="s">
        <v>189</v>
      </c>
      <c r="U23" s="43">
        <v>3</v>
      </c>
      <c r="V23" s="43">
        <v>2</v>
      </c>
      <c r="W23" s="43">
        <v>2</v>
      </c>
      <c r="X23" s="43"/>
      <c r="Y23" s="44"/>
      <c r="AB23" s="24" t="s">
        <v>207</v>
      </c>
      <c r="AC23" s="25">
        <f>SUMIF($O$5:$O$14,"=1",$S$5:$S$14)</f>
        <v>2</v>
      </c>
      <c r="AD23" s="25">
        <f>SUMIF($O$5:$O$14,"=2",$S$5:$S$14)</f>
        <v>3</v>
      </c>
      <c r="AE23" s="26">
        <f>S39</f>
        <v>12</v>
      </c>
      <c r="AF23" s="20">
        <f t="shared" si="1"/>
        <v>17</v>
      </c>
    </row>
    <row r="24" spans="1:32" ht="16.5">
      <c r="A24" s="147"/>
      <c r="B24" s="41" t="s">
        <v>114</v>
      </c>
      <c r="C24" s="43">
        <v>3</v>
      </c>
      <c r="D24" s="43"/>
      <c r="E24" s="43"/>
      <c r="F24" s="43">
        <v>3</v>
      </c>
      <c r="G24" s="44">
        <v>3</v>
      </c>
      <c r="H24" s="81" t="s">
        <v>170</v>
      </c>
      <c r="I24" s="82">
        <v>3</v>
      </c>
      <c r="J24" s="82">
        <v>2</v>
      </c>
      <c r="K24" s="82">
        <v>2</v>
      </c>
      <c r="L24" s="82"/>
      <c r="M24" s="83"/>
      <c r="N24" s="41" t="s">
        <v>180</v>
      </c>
      <c r="O24" s="43">
        <v>3</v>
      </c>
      <c r="P24" s="43"/>
      <c r="Q24" s="43"/>
      <c r="R24" s="43">
        <v>3</v>
      </c>
      <c r="S24" s="44">
        <v>3</v>
      </c>
      <c r="T24" s="41" t="s">
        <v>190</v>
      </c>
      <c r="U24" s="43">
        <v>3</v>
      </c>
      <c r="V24" s="43">
        <v>2</v>
      </c>
      <c r="W24" s="43">
        <v>2</v>
      </c>
      <c r="X24" s="43" t="s">
        <v>98</v>
      </c>
      <c r="Y24" s="44" t="s">
        <v>98</v>
      </c>
      <c r="AB24" s="24" t="s">
        <v>208</v>
      </c>
      <c r="AC24" s="25">
        <f>SUMIF($U$5:$U$14,"=1",$W$5:$W$14)</f>
        <v>0</v>
      </c>
      <c r="AD24" s="25">
        <f>SUMIF($U$5:$U$14,"=2",$W$5:$W$14)</f>
        <v>3</v>
      </c>
      <c r="AE24" s="26">
        <f>W39</f>
        <v>9</v>
      </c>
      <c r="AF24" s="20">
        <f t="shared" si="1"/>
        <v>12</v>
      </c>
    </row>
    <row r="25" spans="1:32" ht="17.25" thickBot="1">
      <c r="A25" s="147"/>
      <c r="B25" s="41" t="s">
        <v>64</v>
      </c>
      <c r="C25" s="43">
        <v>3</v>
      </c>
      <c r="D25" s="43"/>
      <c r="E25" s="43"/>
      <c r="F25" s="43">
        <v>3</v>
      </c>
      <c r="G25" s="44">
        <v>3</v>
      </c>
      <c r="H25" s="41" t="s">
        <v>72</v>
      </c>
      <c r="I25" s="43">
        <v>3</v>
      </c>
      <c r="J25" s="43">
        <v>2</v>
      </c>
      <c r="K25" s="43">
        <v>2</v>
      </c>
      <c r="L25" s="43"/>
      <c r="M25" s="44"/>
      <c r="N25" s="41" t="s">
        <v>237</v>
      </c>
      <c r="O25" s="43">
        <v>3</v>
      </c>
      <c r="P25" s="43"/>
      <c r="Q25" s="43"/>
      <c r="R25" s="43">
        <v>3</v>
      </c>
      <c r="S25" s="44">
        <v>3</v>
      </c>
      <c r="T25" s="41" t="s">
        <v>96</v>
      </c>
      <c r="U25" s="43">
        <v>3</v>
      </c>
      <c r="V25" s="43">
        <v>2</v>
      </c>
      <c r="W25" s="43">
        <v>2</v>
      </c>
      <c r="X25" s="43"/>
      <c r="Y25" s="44"/>
      <c r="AB25" s="27" t="s">
        <v>209</v>
      </c>
      <c r="AC25" s="28">
        <f>SUMIF($U$5:$U$14,"=1",$Y$5:$Y$14)</f>
        <v>0</v>
      </c>
      <c r="AD25" s="28">
        <f>SUMIF($U$5:$U$14,"=2",$Y$5:$Y$14)</f>
        <v>0</v>
      </c>
      <c r="AE25" s="29">
        <f>Y39</f>
        <v>9</v>
      </c>
      <c r="AF25" s="20">
        <f t="shared" si="1"/>
        <v>9</v>
      </c>
    </row>
    <row r="26" spans="1:32" ht="17.25" thickTop="1">
      <c r="A26" s="147"/>
      <c r="B26" s="111" t="s">
        <v>116</v>
      </c>
      <c r="C26" s="112">
        <v>3</v>
      </c>
      <c r="D26" s="112"/>
      <c r="E26" s="112"/>
      <c r="F26" s="112">
        <v>2</v>
      </c>
      <c r="G26" s="113">
        <v>2</v>
      </c>
      <c r="H26" s="41" t="s">
        <v>171</v>
      </c>
      <c r="I26" s="43">
        <v>3</v>
      </c>
      <c r="J26" s="43">
        <v>2</v>
      </c>
      <c r="K26" s="43">
        <v>2</v>
      </c>
      <c r="L26" s="43"/>
      <c r="M26" s="44"/>
      <c r="N26" s="41" t="s">
        <v>181</v>
      </c>
      <c r="O26" s="43">
        <v>3</v>
      </c>
      <c r="P26" s="43"/>
      <c r="Q26" s="43"/>
      <c r="R26" s="43">
        <v>3</v>
      </c>
      <c r="S26" s="44">
        <v>3</v>
      </c>
      <c r="T26" s="41" t="s">
        <v>136</v>
      </c>
      <c r="U26" s="43">
        <v>3</v>
      </c>
      <c r="V26" s="43">
        <v>2</v>
      </c>
      <c r="W26" s="43">
        <v>2</v>
      </c>
      <c r="X26" s="43"/>
      <c r="Y26" s="44"/>
      <c r="AB26" s="18" t="s">
        <v>210</v>
      </c>
      <c r="AC26" s="19">
        <f>SUM(AC18:AC25)</f>
        <v>27</v>
      </c>
      <c r="AD26" s="19">
        <f>SUM(AD18:AD25)</f>
        <v>43</v>
      </c>
      <c r="AE26" s="19">
        <f>SUM(AE18:AE25)</f>
        <v>58</v>
      </c>
      <c r="AF26" s="19">
        <f>SUM(AF18:AF25)</f>
        <v>128</v>
      </c>
    </row>
    <row r="27" spans="1:25" ht="16.5">
      <c r="A27" s="151"/>
      <c r="B27" s="81" t="s">
        <v>239</v>
      </c>
      <c r="C27" s="82">
        <v>3</v>
      </c>
      <c r="D27" s="82"/>
      <c r="E27" s="82"/>
      <c r="F27" s="82">
        <v>3</v>
      </c>
      <c r="G27" s="83">
        <v>3</v>
      </c>
      <c r="H27" s="55" t="s">
        <v>172</v>
      </c>
      <c r="I27" s="43">
        <v>3</v>
      </c>
      <c r="J27" s="43">
        <v>2</v>
      </c>
      <c r="K27" s="43">
        <v>2</v>
      </c>
      <c r="L27" s="43"/>
      <c r="M27" s="44"/>
      <c r="N27" s="89" t="s">
        <v>260</v>
      </c>
      <c r="O27" s="90">
        <v>3</v>
      </c>
      <c r="P27" s="90"/>
      <c r="Q27" s="90"/>
      <c r="R27" s="98">
        <v>2</v>
      </c>
      <c r="S27" s="99">
        <v>2</v>
      </c>
      <c r="T27" s="81" t="s">
        <v>191</v>
      </c>
      <c r="U27" s="82">
        <v>3</v>
      </c>
      <c r="V27" s="82"/>
      <c r="W27" s="82"/>
      <c r="X27" s="82">
        <v>3</v>
      </c>
      <c r="Y27" s="83">
        <v>3</v>
      </c>
    </row>
    <row r="28" spans="1:25" ht="16.5">
      <c r="A28" s="151"/>
      <c r="B28" s="41" t="s">
        <v>117</v>
      </c>
      <c r="C28" s="43">
        <v>3</v>
      </c>
      <c r="D28" s="43"/>
      <c r="E28" s="43"/>
      <c r="F28" s="43">
        <v>2</v>
      </c>
      <c r="G28" s="44">
        <v>2</v>
      </c>
      <c r="H28" s="55" t="s">
        <v>186</v>
      </c>
      <c r="I28" s="43">
        <v>3</v>
      </c>
      <c r="J28" s="43">
        <v>3</v>
      </c>
      <c r="K28" s="43">
        <v>3</v>
      </c>
      <c r="L28" s="43"/>
      <c r="M28" s="44"/>
      <c r="N28" s="41" t="s">
        <v>183</v>
      </c>
      <c r="O28" s="43">
        <v>3</v>
      </c>
      <c r="P28" s="43"/>
      <c r="Q28" s="43"/>
      <c r="R28" s="43">
        <v>3</v>
      </c>
      <c r="S28" s="44">
        <v>3</v>
      </c>
      <c r="T28" s="41" t="s">
        <v>193</v>
      </c>
      <c r="U28" s="43">
        <v>3</v>
      </c>
      <c r="V28" s="43"/>
      <c r="W28" s="43"/>
      <c r="X28" s="43">
        <v>3</v>
      </c>
      <c r="Y28" s="44">
        <v>3</v>
      </c>
    </row>
    <row r="29" spans="1:25" ht="16.5">
      <c r="A29" s="151"/>
      <c r="B29" s="41" t="s">
        <v>95</v>
      </c>
      <c r="C29" s="43">
        <v>3</v>
      </c>
      <c r="D29" s="43">
        <v>3</v>
      </c>
      <c r="E29" s="43">
        <v>3</v>
      </c>
      <c r="F29" s="43"/>
      <c r="G29" s="44"/>
      <c r="H29" s="96" t="s">
        <v>106</v>
      </c>
      <c r="I29" s="84">
        <v>3</v>
      </c>
      <c r="J29" s="84"/>
      <c r="K29" s="84"/>
      <c r="L29" s="84">
        <v>3</v>
      </c>
      <c r="M29" s="85">
        <v>3</v>
      </c>
      <c r="N29" s="41" t="s">
        <v>184</v>
      </c>
      <c r="O29" s="43">
        <v>3</v>
      </c>
      <c r="P29" s="43"/>
      <c r="Q29" s="43"/>
      <c r="R29" s="43">
        <v>3</v>
      </c>
      <c r="S29" s="44">
        <v>3</v>
      </c>
      <c r="T29" s="41" t="s">
        <v>194</v>
      </c>
      <c r="U29" s="43">
        <v>3</v>
      </c>
      <c r="V29" s="43"/>
      <c r="W29" s="43"/>
      <c r="X29" s="43">
        <v>3</v>
      </c>
      <c r="Y29" s="44">
        <v>3</v>
      </c>
    </row>
    <row r="30" spans="1:25" ht="16.5">
      <c r="A30" s="151"/>
      <c r="B30" s="111" t="s">
        <v>261</v>
      </c>
      <c r="C30" s="112">
        <v>3</v>
      </c>
      <c r="D30" s="112"/>
      <c r="E30" s="112"/>
      <c r="F30" s="112">
        <v>3</v>
      </c>
      <c r="G30" s="113">
        <v>3</v>
      </c>
      <c r="H30" s="114" t="s">
        <v>73</v>
      </c>
      <c r="I30" s="112">
        <v>3</v>
      </c>
      <c r="J30" s="112"/>
      <c r="K30" s="112"/>
      <c r="L30" s="112">
        <v>2</v>
      </c>
      <c r="M30" s="113">
        <v>2</v>
      </c>
      <c r="N30" s="41" t="s">
        <v>108</v>
      </c>
      <c r="O30" s="43">
        <v>3</v>
      </c>
      <c r="P30" s="43"/>
      <c r="Q30" s="43"/>
      <c r="R30" s="43">
        <v>3</v>
      </c>
      <c r="S30" s="44">
        <v>3</v>
      </c>
      <c r="T30" s="81" t="s">
        <v>195</v>
      </c>
      <c r="U30" s="82">
        <v>3</v>
      </c>
      <c r="V30" s="82"/>
      <c r="W30" s="82"/>
      <c r="X30" s="82">
        <v>3</v>
      </c>
      <c r="Y30" s="83">
        <v>3</v>
      </c>
    </row>
    <row r="31" spans="1:25" ht="16.5">
      <c r="A31" s="151"/>
      <c r="B31" s="111" t="s">
        <v>262</v>
      </c>
      <c r="C31" s="112">
        <v>3</v>
      </c>
      <c r="D31" s="112">
        <v>2</v>
      </c>
      <c r="E31" s="112">
        <v>2</v>
      </c>
      <c r="F31" s="112"/>
      <c r="G31" s="113"/>
      <c r="H31" s="55" t="s">
        <v>74</v>
      </c>
      <c r="I31" s="43">
        <v>3</v>
      </c>
      <c r="J31" s="43"/>
      <c r="K31" s="43"/>
      <c r="L31" s="43">
        <v>2</v>
      </c>
      <c r="M31" s="44">
        <v>2</v>
      </c>
      <c r="N31" s="110" t="s">
        <v>87</v>
      </c>
      <c r="O31" s="108">
        <v>3</v>
      </c>
      <c r="P31" s="108"/>
      <c r="Q31" s="108"/>
      <c r="R31" s="108">
        <v>3</v>
      </c>
      <c r="S31" s="109">
        <v>3</v>
      </c>
      <c r="T31" s="41" t="s">
        <v>192</v>
      </c>
      <c r="U31" s="43">
        <v>3</v>
      </c>
      <c r="V31" s="43"/>
      <c r="W31" s="43"/>
      <c r="X31" s="43">
        <v>3</v>
      </c>
      <c r="Y31" s="44">
        <v>3</v>
      </c>
    </row>
    <row r="32" spans="1:25" ht="16.5">
      <c r="A32" s="151"/>
      <c r="B32" s="73"/>
      <c r="C32" s="56"/>
      <c r="D32" s="56"/>
      <c r="E32" s="56"/>
      <c r="F32" s="56"/>
      <c r="G32" s="74"/>
      <c r="H32" s="55" t="s">
        <v>75</v>
      </c>
      <c r="I32" s="43">
        <v>3</v>
      </c>
      <c r="J32" s="43"/>
      <c r="K32" s="43"/>
      <c r="L32" s="43">
        <v>2</v>
      </c>
      <c r="M32" s="44">
        <v>2</v>
      </c>
      <c r="N32" s="100" t="s">
        <v>259</v>
      </c>
      <c r="O32" s="101">
        <v>3</v>
      </c>
      <c r="P32" s="101"/>
      <c r="Q32" s="101"/>
      <c r="R32" s="101">
        <v>3</v>
      </c>
      <c r="S32" s="102">
        <v>3</v>
      </c>
      <c r="T32" s="41" t="s">
        <v>99</v>
      </c>
      <c r="U32" s="43">
        <v>3</v>
      </c>
      <c r="V32" s="43"/>
      <c r="W32" s="43"/>
      <c r="X32" s="43">
        <v>3</v>
      </c>
      <c r="Y32" s="44">
        <v>3</v>
      </c>
    </row>
    <row r="33" spans="1:25" ht="16.5">
      <c r="A33" s="151"/>
      <c r="B33" s="41"/>
      <c r="C33" s="43"/>
      <c r="D33" s="43"/>
      <c r="E33" s="43"/>
      <c r="F33" s="43"/>
      <c r="G33" s="44"/>
      <c r="H33" s="55" t="s">
        <v>76</v>
      </c>
      <c r="I33" s="43">
        <v>3</v>
      </c>
      <c r="J33" s="43"/>
      <c r="K33" s="43"/>
      <c r="L33" s="43">
        <v>2</v>
      </c>
      <c r="M33" s="44">
        <v>2</v>
      </c>
      <c r="N33" s="89" t="s">
        <v>93</v>
      </c>
      <c r="O33" s="90">
        <v>3</v>
      </c>
      <c r="P33" s="90"/>
      <c r="Q33" s="90"/>
      <c r="R33" s="90">
        <v>3</v>
      </c>
      <c r="S33" s="91">
        <v>3</v>
      </c>
      <c r="T33" s="41" t="s">
        <v>100</v>
      </c>
      <c r="U33" s="43">
        <v>3</v>
      </c>
      <c r="V33" s="43"/>
      <c r="W33" s="43"/>
      <c r="X33" s="43">
        <v>3</v>
      </c>
      <c r="Y33" s="44">
        <v>3</v>
      </c>
    </row>
    <row r="34" spans="1:25" ht="16.5">
      <c r="A34" s="151"/>
      <c r="B34" s="41"/>
      <c r="C34" s="43"/>
      <c r="D34" s="43"/>
      <c r="E34" s="43"/>
      <c r="F34" s="43"/>
      <c r="G34" s="44"/>
      <c r="H34" s="55" t="s">
        <v>77</v>
      </c>
      <c r="I34" s="43">
        <v>3</v>
      </c>
      <c r="J34" s="43"/>
      <c r="K34" s="43"/>
      <c r="L34" s="43">
        <v>2</v>
      </c>
      <c r="M34" s="44">
        <v>2</v>
      </c>
      <c r="N34" s="89" t="s">
        <v>86</v>
      </c>
      <c r="O34" s="90">
        <v>3</v>
      </c>
      <c r="P34" s="90"/>
      <c r="Q34" s="90"/>
      <c r="R34" s="90">
        <v>2</v>
      </c>
      <c r="S34" s="91">
        <v>2</v>
      </c>
      <c r="T34" s="41" t="s">
        <v>101</v>
      </c>
      <c r="U34" s="43">
        <v>3</v>
      </c>
      <c r="V34" s="43"/>
      <c r="W34" s="43"/>
      <c r="X34" s="43">
        <v>3</v>
      </c>
      <c r="Y34" s="44">
        <v>3</v>
      </c>
    </row>
    <row r="35" spans="1:25" ht="16.5">
      <c r="A35" s="147"/>
      <c r="B35" s="41"/>
      <c r="C35" s="71"/>
      <c r="D35" s="43"/>
      <c r="E35" s="43"/>
      <c r="F35" s="43"/>
      <c r="G35" s="44"/>
      <c r="H35" s="41" t="s">
        <v>78</v>
      </c>
      <c r="I35" s="43">
        <v>3</v>
      </c>
      <c r="J35" s="43"/>
      <c r="K35" s="43"/>
      <c r="L35" s="43">
        <v>2</v>
      </c>
      <c r="M35" s="44">
        <v>2</v>
      </c>
      <c r="N35" s="80" t="s">
        <v>104</v>
      </c>
      <c r="O35" s="78">
        <v>3</v>
      </c>
      <c r="P35" s="78"/>
      <c r="Q35" s="78"/>
      <c r="R35" s="78">
        <v>3</v>
      </c>
      <c r="S35" s="79">
        <v>3</v>
      </c>
      <c r="T35" s="41" t="s">
        <v>196</v>
      </c>
      <c r="U35" s="43">
        <v>3</v>
      </c>
      <c r="V35" s="43"/>
      <c r="W35" s="43"/>
      <c r="X35" s="43">
        <v>2</v>
      </c>
      <c r="Y35" s="44">
        <v>2</v>
      </c>
    </row>
    <row r="36" spans="1:25" ht="16.5">
      <c r="A36" s="147"/>
      <c r="B36" s="41"/>
      <c r="C36" s="71"/>
      <c r="D36" s="43"/>
      <c r="E36" s="43"/>
      <c r="F36" s="43"/>
      <c r="G36" s="44"/>
      <c r="H36" s="41" t="s">
        <v>242</v>
      </c>
      <c r="I36" s="43">
        <v>6</v>
      </c>
      <c r="J36" s="43">
        <v>2</v>
      </c>
      <c r="K36" s="43">
        <v>2</v>
      </c>
      <c r="L36" s="43">
        <v>2</v>
      </c>
      <c r="M36" s="44">
        <v>2</v>
      </c>
      <c r="N36" s="41" t="s">
        <v>80</v>
      </c>
      <c r="O36" s="43">
        <v>3</v>
      </c>
      <c r="P36" s="43">
        <v>3</v>
      </c>
      <c r="Q36" s="43">
        <v>3</v>
      </c>
      <c r="R36" s="43"/>
      <c r="S36" s="44"/>
      <c r="T36" s="70"/>
      <c r="U36" s="71"/>
      <c r="V36" s="43"/>
      <c r="W36" s="43"/>
      <c r="X36" s="43"/>
      <c r="Y36" s="44"/>
    </row>
    <row r="37" spans="1:25" ht="16.5">
      <c r="A37" s="147"/>
      <c r="B37" s="41"/>
      <c r="C37" s="71"/>
      <c r="D37" s="43"/>
      <c r="E37" s="43"/>
      <c r="F37" s="43"/>
      <c r="G37" s="44"/>
      <c r="H37" s="41" t="s">
        <v>248</v>
      </c>
      <c r="I37" s="43">
        <v>3</v>
      </c>
      <c r="J37" s="43"/>
      <c r="K37" s="43"/>
      <c r="L37" s="47">
        <v>3</v>
      </c>
      <c r="M37" s="44">
        <v>3</v>
      </c>
      <c r="N37" s="41" t="s">
        <v>81</v>
      </c>
      <c r="O37" s="43">
        <v>3</v>
      </c>
      <c r="P37" s="43">
        <v>3</v>
      </c>
      <c r="Q37" s="43">
        <v>3</v>
      </c>
      <c r="R37" s="43"/>
      <c r="S37" s="44"/>
      <c r="T37" s="70"/>
      <c r="U37" s="71"/>
      <c r="V37" s="43"/>
      <c r="W37" s="43"/>
      <c r="X37" s="43"/>
      <c r="Y37" s="44"/>
    </row>
    <row r="38" spans="1:25" ht="16.5">
      <c r="A38" s="147"/>
      <c r="B38" s="41"/>
      <c r="C38" s="71"/>
      <c r="D38" s="43"/>
      <c r="E38" s="43"/>
      <c r="F38" s="43"/>
      <c r="G38" s="44"/>
      <c r="H38" s="41"/>
      <c r="I38" s="43"/>
      <c r="J38" s="43"/>
      <c r="K38" s="43"/>
      <c r="L38" s="47"/>
      <c r="M38" s="44"/>
      <c r="N38" s="41" t="s">
        <v>82</v>
      </c>
      <c r="O38" s="43">
        <v>3</v>
      </c>
      <c r="P38" s="43"/>
      <c r="Q38" s="43"/>
      <c r="R38" s="43">
        <v>3</v>
      </c>
      <c r="S38" s="44">
        <v>3</v>
      </c>
      <c r="T38" s="70"/>
      <c r="U38" s="71"/>
      <c r="V38" s="43"/>
      <c r="W38" s="43"/>
      <c r="X38" s="43"/>
      <c r="Y38" s="44"/>
    </row>
    <row r="39" spans="1:25" ht="16.5">
      <c r="A39" s="147"/>
      <c r="B39" s="120" t="s">
        <v>12</v>
      </c>
      <c r="C39" s="121"/>
      <c r="D39" s="45">
        <v>0</v>
      </c>
      <c r="E39" s="45">
        <v>0</v>
      </c>
      <c r="F39" s="45">
        <v>0</v>
      </c>
      <c r="G39" s="46">
        <v>0</v>
      </c>
      <c r="H39" s="127" t="s">
        <v>174</v>
      </c>
      <c r="I39" s="128"/>
      <c r="J39" s="45">
        <v>6</v>
      </c>
      <c r="K39" s="45">
        <v>6</v>
      </c>
      <c r="L39" s="45">
        <v>6</v>
      </c>
      <c r="M39" s="46">
        <v>6</v>
      </c>
      <c r="N39" s="127" t="s">
        <v>174</v>
      </c>
      <c r="O39" s="128"/>
      <c r="P39" s="45">
        <v>16</v>
      </c>
      <c r="Q39" s="45">
        <v>16</v>
      </c>
      <c r="R39" s="45">
        <v>12</v>
      </c>
      <c r="S39" s="46">
        <v>12</v>
      </c>
      <c r="T39" s="120" t="s">
        <v>197</v>
      </c>
      <c r="U39" s="121"/>
      <c r="V39" s="45">
        <v>9</v>
      </c>
      <c r="W39" s="45">
        <v>9</v>
      </c>
      <c r="X39" s="45">
        <v>9</v>
      </c>
      <c r="Y39" s="46">
        <v>9</v>
      </c>
    </row>
    <row r="40" spans="1:28" ht="17.25" thickBot="1">
      <c r="A40" s="147"/>
      <c r="B40" s="123" t="s">
        <v>13</v>
      </c>
      <c r="C40" s="124"/>
      <c r="D40" s="48">
        <f>SUM(D15+D39)</f>
        <v>18</v>
      </c>
      <c r="E40" s="48">
        <f>SUM(E15+E39)</f>
        <v>18</v>
      </c>
      <c r="F40" s="48">
        <f>SUM(F15+F39)</f>
        <v>18</v>
      </c>
      <c r="G40" s="49">
        <f>SUM(G15+G39)</f>
        <v>18</v>
      </c>
      <c r="H40" s="123" t="s">
        <v>175</v>
      </c>
      <c r="I40" s="124"/>
      <c r="J40" s="48">
        <f>SUM(J15+J39)</f>
        <v>19</v>
      </c>
      <c r="K40" s="48">
        <f>SUM(K15+K39)</f>
        <v>19</v>
      </c>
      <c r="L40" s="48">
        <f>SUM(L15+L39)</f>
        <v>18</v>
      </c>
      <c r="M40" s="49">
        <f>SUM(M15+M39)</f>
        <v>18</v>
      </c>
      <c r="N40" s="123" t="s">
        <v>175</v>
      </c>
      <c r="O40" s="124"/>
      <c r="P40" s="48">
        <f>SUM(P15+P39)</f>
        <v>17</v>
      </c>
      <c r="Q40" s="48">
        <f>SUM(Q15+Q39)</f>
        <v>17</v>
      </c>
      <c r="R40" s="48">
        <f>SUM(R15+R39)</f>
        <v>17</v>
      </c>
      <c r="S40" s="49">
        <f>SUM(S15+S39)</f>
        <v>17</v>
      </c>
      <c r="T40" s="123" t="s">
        <v>198</v>
      </c>
      <c r="U40" s="124"/>
      <c r="V40" s="48">
        <f>SUM(V15+V39)</f>
        <v>12</v>
      </c>
      <c r="W40" s="48">
        <f>SUM(W15+W39)</f>
        <v>12</v>
      </c>
      <c r="X40" s="48">
        <f>SUM(X15+X39)</f>
        <v>9</v>
      </c>
      <c r="Y40" s="49">
        <v>9</v>
      </c>
      <c r="AB40" s="32"/>
    </row>
    <row r="41" spans="1:29" ht="16.5">
      <c r="A41" s="94"/>
      <c r="B41" s="57" t="s">
        <v>44</v>
      </c>
      <c r="C41" s="119" t="s">
        <v>45</v>
      </c>
      <c r="D41" s="119"/>
      <c r="E41" s="119"/>
      <c r="F41" s="119"/>
      <c r="G41" s="119"/>
      <c r="H41" s="51" t="s">
        <v>35</v>
      </c>
      <c r="I41" s="132" t="s">
        <v>46</v>
      </c>
      <c r="J41" s="132"/>
      <c r="K41" s="132"/>
      <c r="L41" s="132"/>
      <c r="M41" s="132"/>
      <c r="N41" s="51" t="s">
        <v>36</v>
      </c>
      <c r="O41" s="119" t="s">
        <v>31</v>
      </c>
      <c r="P41" s="119"/>
      <c r="Q41" s="119"/>
      <c r="R41" s="119"/>
      <c r="S41" s="119"/>
      <c r="T41" s="51" t="s">
        <v>32</v>
      </c>
      <c r="U41" s="119" t="s">
        <v>47</v>
      </c>
      <c r="V41" s="119"/>
      <c r="W41" s="119"/>
      <c r="X41" s="119"/>
      <c r="Y41" s="146"/>
      <c r="AB41" s="32">
        <f>D40+F40+J40+L40+P40+R40+V40+X40</f>
        <v>128</v>
      </c>
      <c r="AC41" s="3">
        <f>E40+G40+K40+M40+Q40+S40+W40+Y40</f>
        <v>128</v>
      </c>
    </row>
    <row r="42" spans="1:33" s="6" customFormat="1" ht="17.25" thickBot="1">
      <c r="A42" s="95"/>
      <c r="B42" s="52" t="s">
        <v>33</v>
      </c>
      <c r="C42" s="129" t="s">
        <v>245</v>
      </c>
      <c r="D42" s="130"/>
      <c r="E42" s="130"/>
      <c r="F42" s="130"/>
      <c r="G42" s="131"/>
      <c r="H42" s="53" t="s">
        <v>249</v>
      </c>
      <c r="I42" s="129" t="s">
        <v>247</v>
      </c>
      <c r="J42" s="130"/>
      <c r="K42" s="130"/>
      <c r="L42" s="130"/>
      <c r="M42" s="131"/>
      <c r="N42" s="54" t="s">
        <v>103</v>
      </c>
      <c r="O42" s="129" t="s">
        <v>250</v>
      </c>
      <c r="P42" s="130"/>
      <c r="Q42" s="130"/>
      <c r="R42" s="130"/>
      <c r="S42" s="131"/>
      <c r="T42" s="53" t="s">
        <v>247</v>
      </c>
      <c r="U42" s="129" t="s">
        <v>252</v>
      </c>
      <c r="V42" s="144"/>
      <c r="W42" s="144"/>
      <c r="X42" s="144"/>
      <c r="Y42" s="145"/>
      <c r="Z42" s="3"/>
      <c r="AA42" s="3"/>
      <c r="AB42" s="3"/>
      <c r="AC42" s="3"/>
      <c r="AD42" s="3"/>
      <c r="AE42" s="3"/>
      <c r="AF42" s="3"/>
      <c r="AG42" s="3"/>
    </row>
    <row r="43" spans="1:25" s="9" customFormat="1" ht="16.5" customHeight="1">
      <c r="A43" s="8" t="s">
        <v>43</v>
      </c>
      <c r="B43" s="157" t="s">
        <v>253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spans="1:25" s="9" customFormat="1" ht="14.25">
      <c r="A44" s="10"/>
      <c r="B44" s="156" t="s">
        <v>48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spans="2:25" s="9" customFormat="1" ht="14.25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="3" customFormat="1" ht="16.5"/>
    <row r="47" s="3" customFormat="1" ht="16.5"/>
  </sheetData>
  <sheetProtection/>
  <mergeCells count="42">
    <mergeCell ref="X3:Y3"/>
    <mergeCell ref="V3:W3"/>
    <mergeCell ref="R3:S3"/>
    <mergeCell ref="H3:I3"/>
    <mergeCell ref="J3:K3"/>
    <mergeCell ref="T3:U3"/>
    <mergeCell ref="T40:U40"/>
    <mergeCell ref="N39:O39"/>
    <mergeCell ref="T39:U39"/>
    <mergeCell ref="B44:Y44"/>
    <mergeCell ref="B45:Y45"/>
    <mergeCell ref="U42:Y42"/>
    <mergeCell ref="U41:Y41"/>
    <mergeCell ref="C41:G41"/>
    <mergeCell ref="C42:G42"/>
    <mergeCell ref="I42:M42"/>
    <mergeCell ref="I41:M41"/>
    <mergeCell ref="B43:Y43"/>
    <mergeCell ref="P2:Y2"/>
    <mergeCell ref="A1:Y1"/>
    <mergeCell ref="T15:U15"/>
    <mergeCell ref="A2:G2"/>
    <mergeCell ref="H2:M2"/>
    <mergeCell ref="A3:A4"/>
    <mergeCell ref="N15:O15"/>
    <mergeCell ref="H15:I15"/>
    <mergeCell ref="N3:O3"/>
    <mergeCell ref="D3:E3"/>
    <mergeCell ref="L3:M3"/>
    <mergeCell ref="P3:Q3"/>
    <mergeCell ref="A16:A40"/>
    <mergeCell ref="B3:C3"/>
    <mergeCell ref="F3:G3"/>
    <mergeCell ref="H40:I40"/>
    <mergeCell ref="B40:C40"/>
    <mergeCell ref="H39:I39"/>
    <mergeCell ref="B15:C15"/>
    <mergeCell ref="A5:A15"/>
    <mergeCell ref="O41:S41"/>
    <mergeCell ref="O42:S42"/>
    <mergeCell ref="B39:C39"/>
    <mergeCell ref="N40:O40"/>
  </mergeCells>
  <printOptions horizontalCentered="1" verticalCentered="1"/>
  <pageMargins left="0" right="0.16" top="0" bottom="0" header="0.11811023622047245" footer="0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LIC</cp:lastModifiedBy>
  <cp:lastPrinted>2010-09-08T04:12:18Z</cp:lastPrinted>
  <dcterms:created xsi:type="dcterms:W3CDTF">2004-11-27T17:27:21Z</dcterms:created>
  <dcterms:modified xsi:type="dcterms:W3CDTF">2015-06-23T03:23:44Z</dcterms:modified>
  <cp:category/>
  <cp:version/>
  <cp:contentType/>
  <cp:contentStatus/>
</cp:coreProperties>
</file>