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activeTab="0"/>
  </bookViews>
  <sheets>
    <sheet name="四技日間部" sheetId="1" r:id="rId1"/>
    <sheet name="四技進修部" sheetId="2" r:id="rId2"/>
    <sheet name="研究所" sheetId="3" r:id="rId3"/>
  </sheets>
  <definedNames>
    <definedName name="_xlnm.Print_Area" localSheetId="0">'四技日間部'!$A$1:$Z$46</definedName>
    <definedName name="_xlnm.Print_Area" localSheetId="1">'四技進修部'!$A$1:$Z$46</definedName>
  </definedNames>
  <calcPr fullCalcOnLoad="1"/>
</workbook>
</file>

<file path=xl/comments1.xml><?xml version="1.0" encoding="utf-8"?>
<comments xmlns="http://schemas.openxmlformats.org/spreadsheetml/2006/main">
  <authors>
    <author>user0521</author>
  </authors>
  <commentList>
    <comment ref="Y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10</t>
        </r>
      </text>
    </comment>
    <comment ref="W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10</t>
        </r>
      </text>
    </comment>
  </commentList>
</comments>
</file>

<file path=xl/comments2.xml><?xml version="1.0" encoding="utf-8"?>
<comments xmlns="http://schemas.openxmlformats.org/spreadsheetml/2006/main">
  <authors>
    <author>user0521</author>
  </authors>
  <commentList>
    <comment ref="V20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</text>
    </comment>
    <comment ref="W20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</text>
    </comment>
    <comment ref="T23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細明體"/>
            <family val="3"/>
          </rPr>
          <t>下</t>
        </r>
      </text>
    </comment>
    <comment ref="T32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細明體"/>
            <family val="3"/>
          </rPr>
          <t>下</t>
        </r>
      </text>
    </comment>
    <comment ref="T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細明體"/>
            <family val="3"/>
          </rPr>
          <t>下</t>
        </r>
      </text>
    </comment>
    <comment ref="T16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細明體"/>
            <family val="3"/>
          </rPr>
          <t>上</t>
        </r>
      </text>
    </comment>
    <comment ref="T24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細明體"/>
            <family val="3"/>
          </rPr>
          <t>上</t>
        </r>
      </text>
    </comment>
    <comment ref="H28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細明體"/>
            <family val="3"/>
          </rPr>
          <t>下</t>
        </r>
      </text>
    </comment>
    <comment ref="H24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細明體"/>
            <family val="3"/>
          </rPr>
          <t>下</t>
        </r>
      </text>
    </comment>
    <comment ref="H19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細明體"/>
            <family val="3"/>
          </rPr>
          <t>下</t>
        </r>
      </text>
    </comment>
    <comment ref="B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細明體"/>
            <family val="3"/>
          </rPr>
          <t>上</t>
        </r>
      </text>
    </comment>
    <comment ref="B21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細明體"/>
            <family val="3"/>
          </rPr>
          <t>上</t>
        </r>
      </text>
    </comment>
    <comment ref="N21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細明體"/>
            <family val="3"/>
          </rPr>
          <t>下</t>
        </r>
      </text>
    </comment>
    <comment ref="N19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2</t>
        </r>
        <r>
          <rPr>
            <sz val="9"/>
            <rFont val="細明體"/>
            <family val="3"/>
          </rPr>
          <t>上</t>
        </r>
      </text>
    </comment>
  </commentList>
</comments>
</file>

<file path=xl/sharedStrings.xml><?xml version="1.0" encoding="utf-8"?>
<sst xmlns="http://schemas.openxmlformats.org/spreadsheetml/2006/main" count="475" uniqueCount="312">
  <si>
    <t>時數</t>
  </si>
  <si>
    <t>學分</t>
  </si>
  <si>
    <t>修別</t>
  </si>
  <si>
    <t>科目名稱</t>
  </si>
  <si>
    <t>代碼</t>
  </si>
  <si>
    <t>學分</t>
  </si>
  <si>
    <t>必修科目</t>
  </si>
  <si>
    <t xml:space="preserve"> </t>
  </si>
  <si>
    <t>必修科目合計</t>
  </si>
  <si>
    <t>選修科目</t>
  </si>
  <si>
    <t>預定選修合計</t>
  </si>
  <si>
    <t>修習科目合計</t>
  </si>
  <si>
    <t>制別：四技(日間部)</t>
  </si>
  <si>
    <t>上學期</t>
  </si>
  <si>
    <t>下學期</t>
  </si>
  <si>
    <t>代碼</t>
  </si>
  <si>
    <t>學分</t>
  </si>
  <si>
    <t>必修合計</t>
  </si>
  <si>
    <t>最低選修</t>
  </si>
  <si>
    <t>學分/時數</t>
  </si>
  <si>
    <t>制別：四技(進修部)</t>
  </si>
  <si>
    <t>專業必修(2)</t>
  </si>
  <si>
    <t>通識選修(6)</t>
  </si>
  <si>
    <t>修別</t>
  </si>
  <si>
    <t>科目名稱</t>
  </si>
  <si>
    <t>必修科目</t>
  </si>
  <si>
    <t xml:space="preserve"> </t>
  </si>
  <si>
    <t>科目修別及代碼</t>
  </si>
  <si>
    <t>通識必修(1)</t>
  </si>
  <si>
    <t>專業選修(3)</t>
  </si>
  <si>
    <t>最低畢業</t>
  </si>
  <si>
    <t>註2:選修學分科目得調整開課學期。</t>
  </si>
  <si>
    <t>體育</t>
  </si>
  <si>
    <t>國文核心課程</t>
  </si>
  <si>
    <t>會計學</t>
  </si>
  <si>
    <t>經濟學</t>
  </si>
  <si>
    <t>商業自動化</t>
  </si>
  <si>
    <t>計算機概論</t>
  </si>
  <si>
    <t>資料庫管理</t>
  </si>
  <si>
    <t xml:space="preserve"> </t>
  </si>
  <si>
    <t>通路策略與管理</t>
  </si>
  <si>
    <t>多變量分析</t>
  </si>
  <si>
    <t>國文發展課程</t>
  </si>
  <si>
    <t>運輸管理</t>
  </si>
  <si>
    <t>作業研究</t>
  </si>
  <si>
    <t>網路安全</t>
  </si>
  <si>
    <t>0/0</t>
  </si>
  <si>
    <t>網路行銷</t>
  </si>
  <si>
    <t>存貨管理</t>
  </si>
  <si>
    <t>管理資訊系統</t>
  </si>
  <si>
    <t>國際企業管理</t>
  </si>
  <si>
    <t>預定選修合計</t>
  </si>
  <si>
    <t>修習科目合計</t>
  </si>
  <si>
    <t>預定選修合計</t>
  </si>
  <si>
    <t>修習科目合計</t>
  </si>
  <si>
    <t>學分數：</t>
  </si>
  <si>
    <t>專業必修</t>
  </si>
  <si>
    <t>專業選修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</si>
  <si>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</si>
  <si>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</si>
  <si>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</si>
  <si>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</si>
  <si>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</si>
  <si>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</si>
  <si>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</si>
  <si>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</si>
  <si>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</si>
  <si>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時數：</t>
  </si>
  <si>
    <t>通識</t>
  </si>
  <si>
    <t>社會學群(一)</t>
  </si>
  <si>
    <t>統計學</t>
  </si>
  <si>
    <t>專題製作一</t>
  </si>
  <si>
    <t>專題製作二</t>
  </si>
  <si>
    <t>行銷學</t>
  </si>
  <si>
    <t>藝術學群(二)</t>
  </si>
  <si>
    <t>時數</t>
  </si>
  <si>
    <t>必修科目</t>
  </si>
  <si>
    <t>人力資源管理</t>
  </si>
  <si>
    <t>修別</t>
  </si>
  <si>
    <t>科目名稱</t>
  </si>
  <si>
    <t>選修科目</t>
  </si>
  <si>
    <t>預定選修合計</t>
  </si>
  <si>
    <t>修習科目合計</t>
  </si>
  <si>
    <t>科目修別與代碼</t>
  </si>
  <si>
    <r>
      <t>學分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標楷體"/>
        <family val="4"/>
      </rPr>
      <t>時數</t>
    </r>
  </si>
  <si>
    <t>所別：流通與行銷管理研究所</t>
  </si>
  <si>
    <t>制別：日間碩士班</t>
  </si>
  <si>
    <t>行銷管理專題</t>
  </si>
  <si>
    <t>服務管理專題</t>
  </si>
  <si>
    <t>零售管理專題</t>
  </si>
  <si>
    <t>碩士論文</t>
  </si>
  <si>
    <t>文化創意行銷專題</t>
  </si>
  <si>
    <t>人力資源管理專題</t>
  </si>
  <si>
    <t>整合行銷專題</t>
  </si>
  <si>
    <t>消費者行為專題</t>
  </si>
  <si>
    <t>行銷企劃實務專題</t>
  </si>
  <si>
    <t>專案管理專題</t>
  </si>
  <si>
    <t>策略行銷專題</t>
  </si>
  <si>
    <t>零售管理專題研討</t>
  </si>
  <si>
    <t>定價策略與管理專題</t>
  </si>
  <si>
    <t>設施區位與配送路線</t>
  </si>
  <si>
    <t>連鎖企業管理專題</t>
  </si>
  <si>
    <t>全球運籌管理專題</t>
  </si>
  <si>
    <t>國際行銷專題</t>
  </si>
  <si>
    <t>網路行銷專題</t>
  </si>
  <si>
    <t>國際流通經濟分析</t>
  </si>
  <si>
    <t>供應鏈管理資訊系統</t>
  </si>
  <si>
    <t>企業診斷專題</t>
  </si>
  <si>
    <t>產業競爭分析</t>
  </si>
  <si>
    <t>國際通路管理專題</t>
  </si>
  <si>
    <t>競爭策略專題</t>
  </si>
  <si>
    <t>行銷專案管理</t>
  </si>
  <si>
    <t>行銷個案專題研討</t>
  </si>
  <si>
    <t>企業資源規劃專題</t>
  </si>
  <si>
    <t>產品創新與品牌管理</t>
  </si>
  <si>
    <t>通路策略與管理專題</t>
  </si>
  <si>
    <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每位學生每學期至少修習一門課以上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包含論文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</si>
  <si>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學分，專業選修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學分，以及論文</t>
    </r>
    <r>
      <rPr>
        <u val="single"/>
        <sz val="10"/>
        <color indexed="10"/>
        <rFont val="Times New Roman"/>
        <family val="1"/>
      </rPr>
      <t>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標楷體"/>
        <family val="4"/>
      </rPr>
      <t>學分以上，始能畢業。</t>
    </r>
  </si>
  <si>
    <t>必修科目合計</t>
  </si>
  <si>
    <t>12/12</t>
  </si>
  <si>
    <r>
      <t>專業必修</t>
    </r>
    <r>
      <rPr>
        <sz val="12"/>
        <color indexed="8"/>
        <rFont val="Times New Roman"/>
        <family val="1"/>
      </rPr>
      <t>(2)</t>
    </r>
  </si>
  <si>
    <r>
      <t>碩士論文</t>
    </r>
    <r>
      <rPr>
        <sz val="12"/>
        <color indexed="8"/>
        <rFont val="Times New Roman"/>
        <family val="1"/>
      </rPr>
      <t>(2)</t>
    </r>
  </si>
  <si>
    <r>
      <t>專業選修</t>
    </r>
    <r>
      <rPr>
        <sz val="12"/>
        <color indexed="8"/>
        <rFont val="Times New Roman"/>
        <family val="1"/>
      </rPr>
      <t>(3)</t>
    </r>
  </si>
  <si>
    <r>
      <t>通識選修</t>
    </r>
    <r>
      <rPr>
        <sz val="12"/>
        <color indexed="8"/>
        <rFont val="Times New Roman"/>
        <family val="1"/>
      </rPr>
      <t>(6)</t>
    </r>
  </si>
  <si>
    <t>必修合計</t>
  </si>
  <si>
    <t>最低選修</t>
  </si>
  <si>
    <t>最低畢業</t>
  </si>
  <si>
    <t>12/12</t>
  </si>
  <si>
    <t>6/6</t>
  </si>
  <si>
    <t>0/0</t>
  </si>
  <si>
    <t>18/18</t>
  </si>
  <si>
    <t>30/30</t>
  </si>
  <si>
    <t>29/29</t>
  </si>
  <si>
    <t>128/128</t>
  </si>
  <si>
    <t>系別：流通與行銷管理系</t>
  </si>
  <si>
    <t>流通管理</t>
  </si>
  <si>
    <t>企業資源規劃</t>
  </si>
  <si>
    <t>策略行銷規劃</t>
  </si>
  <si>
    <t>採購管理</t>
  </si>
  <si>
    <t>應用統計</t>
  </si>
  <si>
    <t>商店經營與管理</t>
  </si>
  <si>
    <t>企業研究方法</t>
  </si>
  <si>
    <t>無店鋪行銷</t>
  </si>
  <si>
    <t>物流資訊系統</t>
  </si>
  <si>
    <t>多媒體製作實作</t>
  </si>
  <si>
    <t>商店規劃與設計</t>
  </si>
  <si>
    <t>門市經營與管理</t>
  </si>
  <si>
    <t>倉儲管理</t>
  </si>
  <si>
    <t>行銷研究</t>
  </si>
  <si>
    <t>物流決策模式分析</t>
  </si>
  <si>
    <t>校外實習一</t>
  </si>
  <si>
    <t>書報研討</t>
  </si>
  <si>
    <t>企劃案製作</t>
  </si>
  <si>
    <t>物流設施規劃</t>
  </si>
  <si>
    <t>市場調查</t>
  </si>
  <si>
    <t>校外實習二</t>
  </si>
  <si>
    <t>消費者行為</t>
  </si>
  <si>
    <t>立地商圈評估</t>
  </si>
  <si>
    <t>賣場佈置與消費行為</t>
  </si>
  <si>
    <t>銷售點管理系統</t>
  </si>
  <si>
    <t>英文簡報與寫作</t>
  </si>
  <si>
    <t>物流成本分析管理</t>
  </si>
  <si>
    <t>專案管理</t>
  </si>
  <si>
    <t>創意方法</t>
  </si>
  <si>
    <t>供應鏈管理</t>
  </si>
  <si>
    <t>企業概論</t>
  </si>
  <si>
    <t>選修科目</t>
  </si>
  <si>
    <r>
      <t>第一學年第一學期</t>
    </r>
    <r>
      <rPr>
        <sz val="10"/>
        <color indexed="8"/>
        <rFont val="Times New Roman"/>
        <family val="1"/>
      </rPr>
      <t>(101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</si>
  <si>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第一學年第二學期</t>
    </r>
    <r>
      <rPr>
        <sz val="10"/>
        <color indexed="8"/>
        <rFont val="Times New Roman"/>
        <family val="1"/>
      </rPr>
      <t>(102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</si>
  <si>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第二學年第一學期</t>
    </r>
    <r>
      <rPr>
        <sz val="10"/>
        <color indexed="8"/>
        <rFont val="Times New Roman"/>
        <family val="1"/>
      </rPr>
      <t>(102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</si>
  <si>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第二學年第二學期</t>
    </r>
    <r>
      <rPr>
        <sz val="10"/>
        <color indexed="8"/>
        <rFont val="Times New Roman"/>
        <family val="1"/>
      </rPr>
      <t>(103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</si>
  <si>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服務業行銷與管理</t>
  </si>
  <si>
    <t>商用數學</t>
  </si>
  <si>
    <t>電腦軟體應用</t>
  </si>
  <si>
    <t>電子商務</t>
  </si>
  <si>
    <t>零售管理</t>
  </si>
  <si>
    <t>商務企劃</t>
  </si>
  <si>
    <t>藝術學群(一)</t>
  </si>
  <si>
    <t>社會學群(二)</t>
  </si>
  <si>
    <t>管理學</t>
  </si>
  <si>
    <t>生產與作業管理</t>
  </si>
  <si>
    <t>電子商務專題研究</t>
  </si>
  <si>
    <t>研究方法</t>
  </si>
  <si>
    <t>財務管理</t>
  </si>
  <si>
    <r>
      <rPr>
        <sz val="8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</si>
  <si>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</si>
  <si>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</si>
  <si>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</si>
  <si>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10"/>
        <rFont val="標楷體"/>
        <family val="4"/>
      </rPr>
      <t>計算機概論</t>
    </r>
  </si>
  <si>
    <r>
      <rPr>
        <sz val="10"/>
        <rFont val="標楷體"/>
        <family val="4"/>
      </rPr>
      <t>經濟學</t>
    </r>
  </si>
  <si>
    <r>
      <rPr>
        <sz val="10"/>
        <color indexed="8"/>
        <rFont val="標楷體"/>
        <family val="4"/>
      </rPr>
      <t>必修科目合計</t>
    </r>
  </si>
  <si>
    <r>
      <rPr>
        <sz val="10"/>
        <color indexed="8"/>
        <rFont val="標楷體"/>
        <family val="4"/>
      </rPr>
      <t>預定選修合計</t>
    </r>
  </si>
  <si>
    <r>
      <rPr>
        <sz val="10"/>
        <color indexed="8"/>
        <rFont val="標楷體"/>
        <family val="4"/>
      </rPr>
      <t>修習科目合計</t>
    </r>
  </si>
  <si>
    <r>
      <rPr>
        <sz val="11"/>
        <color indexed="8"/>
        <rFont val="標楷體"/>
        <family val="4"/>
      </rPr>
      <t>最低選修</t>
    </r>
  </si>
  <si>
    <r>
      <rPr>
        <sz val="11"/>
        <color indexed="8"/>
        <rFont val="標楷體"/>
        <family val="4"/>
      </rPr>
      <t>最低畢業</t>
    </r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</si>
  <si>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</si>
  <si>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</si>
  <si>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</si>
  <si>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</si>
  <si>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</si>
  <si>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t>英文核心課程</t>
  </si>
  <si>
    <t>選修</t>
  </si>
  <si>
    <t>流通與行銷管理實習(校外)</t>
  </si>
  <si>
    <t>通識選修</t>
  </si>
  <si>
    <t>物流資料庫概論</t>
  </si>
  <si>
    <t>統計分析實務</t>
  </si>
  <si>
    <r>
      <t>大漢技術學院</t>
    </r>
    <r>
      <rPr>
        <b/>
        <sz val="18"/>
        <color indexed="12"/>
        <rFont val="Times New Roman"/>
        <family val="1"/>
      </rPr>
      <t xml:space="preserve"> 102 </t>
    </r>
    <r>
      <rPr>
        <b/>
        <sz val="18"/>
        <color indexed="12"/>
        <rFont val="標楷體"/>
        <family val="4"/>
      </rPr>
      <t>學年度入學新生課程標準表</t>
    </r>
  </si>
  <si>
    <t>流通管理專題</t>
  </si>
  <si>
    <t>26/26</t>
  </si>
  <si>
    <t>73/73</t>
  </si>
  <si>
    <t>55/55</t>
  </si>
  <si>
    <t>證照實務</t>
  </si>
  <si>
    <r>
      <rPr>
        <sz val="8"/>
        <color indexed="8"/>
        <rFont val="標楷體"/>
        <family val="4"/>
      </rPr>
      <t>第一學年</t>
    </r>
    <r>
      <rPr>
        <sz val="8"/>
        <color indexed="8"/>
        <rFont val="Times New Roman"/>
        <family val="1"/>
      </rPr>
      <t>(102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~103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</si>
  <si>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第四學年</t>
    </r>
    <r>
      <rPr>
        <sz val="8"/>
        <color indexed="8"/>
        <rFont val="Times New Roman"/>
        <family val="1"/>
      </rPr>
      <t>(105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</si>
  <si>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t>46/46</t>
  </si>
  <si>
    <t>51/51</t>
  </si>
  <si>
    <t>75/75</t>
  </si>
  <si>
    <t>53/53</t>
  </si>
  <si>
    <t>第一學年(102年9月~103年6月)</t>
  </si>
  <si>
    <t>第二學年(103年9月~104年6月)</t>
  </si>
  <si>
    <t>第三學年(104年9月~105年6月)</t>
  </si>
  <si>
    <t>第四學年(105年9月~106年6月)</t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</si>
  <si>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 xml:space="preserve">   102 </t>
    </r>
    <r>
      <rPr>
        <b/>
        <sz val="18"/>
        <color indexed="12"/>
        <rFont val="標楷體"/>
        <family val="4"/>
      </rPr>
      <t>學年度入學新生課程標準表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</si>
  <si>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 xml:space="preserve">   102  </t>
    </r>
    <r>
      <rPr>
        <b/>
        <sz val="18"/>
        <color indexed="12"/>
        <rFont val="標楷體"/>
        <family val="4"/>
      </rPr>
      <t>學年度入學新生課程標準表</t>
    </r>
  </si>
  <si>
    <t>自然科學群</t>
  </si>
  <si>
    <t>英文發展課程</t>
  </si>
  <si>
    <t>物流策略管理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</si>
  <si>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通識必修、選修合計29學分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專業必修26學分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專業選修73學分(至多承認外系專業課程6學分，不含重補修必修科目、軍訓及通識課程)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</si>
  <si>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門市服務丙級</t>
  </si>
  <si>
    <t>門市服務乙級</t>
  </si>
  <si>
    <r>
      <t>102</t>
    </r>
    <r>
      <rPr>
        <b/>
        <sz val="9"/>
        <color indexed="12"/>
        <rFont val="細明體"/>
        <family val="3"/>
      </rPr>
      <t>年</t>
    </r>
    <r>
      <rPr>
        <b/>
        <sz val="9"/>
        <color indexed="12"/>
        <rFont val="Times New Roman"/>
        <family val="1"/>
      </rPr>
      <t>8</t>
    </r>
    <r>
      <rPr>
        <b/>
        <sz val="9"/>
        <color indexed="12"/>
        <rFont val="細明體"/>
        <family val="3"/>
      </rPr>
      <t>月</t>
    </r>
    <r>
      <rPr>
        <b/>
        <sz val="9"/>
        <color indexed="12"/>
        <rFont val="Times New Roman"/>
        <family val="1"/>
      </rPr>
      <t>16</t>
    </r>
    <r>
      <rPr>
        <b/>
        <sz val="9"/>
        <color indexed="12"/>
        <rFont val="細明體"/>
        <family val="3"/>
      </rPr>
      <t>日</t>
    </r>
    <r>
      <rPr>
        <b/>
        <sz val="9"/>
        <color indexed="12"/>
        <rFont val="Times New Roman"/>
        <family val="1"/>
      </rPr>
      <t>(102</t>
    </r>
    <r>
      <rPr>
        <b/>
        <sz val="9"/>
        <color indexed="12"/>
        <rFont val="細明體"/>
        <family val="3"/>
      </rPr>
      <t>學年度第</t>
    </r>
    <r>
      <rPr>
        <b/>
        <sz val="9"/>
        <color indexed="12"/>
        <rFont val="Times New Roman"/>
        <family val="1"/>
      </rPr>
      <t>1</t>
    </r>
    <r>
      <rPr>
        <b/>
        <sz val="9"/>
        <color indexed="12"/>
        <rFont val="細明體"/>
        <family val="3"/>
      </rPr>
      <t>學期第</t>
    </r>
    <r>
      <rPr>
        <b/>
        <sz val="9"/>
        <color indexed="12"/>
        <rFont val="Times New Roman"/>
        <family val="1"/>
      </rPr>
      <t>1</t>
    </r>
    <r>
      <rPr>
        <b/>
        <sz val="9"/>
        <color indexed="12"/>
        <rFont val="細明體"/>
        <family val="3"/>
      </rPr>
      <t>次校課委員會議暨教務會議通過</t>
    </r>
    <r>
      <rPr>
        <b/>
        <sz val="9"/>
        <color indexed="12"/>
        <rFont val="Times New Roman"/>
        <family val="1"/>
      </rPr>
      <t>)</t>
    </r>
  </si>
  <si>
    <t>創意行銷 </t>
  </si>
  <si>
    <t>店面空間規劃</t>
  </si>
  <si>
    <r>
      <rPr>
        <sz val="10"/>
        <rFont val="標楷體"/>
        <family val="4"/>
      </rPr>
      <t>創意行銷</t>
    </r>
  </si>
  <si>
    <r>
      <rPr>
        <sz val="10"/>
        <rFont val="標楷體"/>
        <family val="4"/>
      </rPr>
      <t>商店規劃與設計</t>
    </r>
  </si>
  <si>
    <t>多媒體製作實作</t>
  </si>
  <si>
    <t>管理經濟學</t>
  </si>
  <si>
    <t>策略管理</t>
  </si>
  <si>
    <t>企業分析與診斷</t>
  </si>
  <si>
    <t>商店空間規劃</t>
  </si>
  <si>
    <t>應用統計</t>
  </si>
  <si>
    <t>網路行銷</t>
  </si>
  <si>
    <t>商店經營與管理</t>
  </si>
  <si>
    <t>市場調查</t>
  </si>
  <si>
    <t>物流中心營運管理</t>
  </si>
  <si>
    <t>管理學</t>
  </si>
  <si>
    <t>商業自動化</t>
  </si>
  <si>
    <t>服務業行銷與管理</t>
  </si>
  <si>
    <t>書報研討</t>
  </si>
  <si>
    <t>消費者行為</t>
  </si>
  <si>
    <t>企業概論</t>
  </si>
  <si>
    <t>商用套裝軟體</t>
  </si>
  <si>
    <t>品牌管理</t>
  </si>
  <si>
    <t>國際行銷管理</t>
  </si>
  <si>
    <t>顧客關係管理</t>
  </si>
  <si>
    <t>物流中心營運管理</t>
  </si>
  <si>
    <t>勞作教育</t>
  </si>
  <si>
    <t>體育</t>
  </si>
  <si>
    <t>全球運籌管理</t>
  </si>
  <si>
    <t>軍訓</t>
  </si>
  <si>
    <t>預定選修合計</t>
  </si>
  <si>
    <t>修習科目合計</t>
  </si>
  <si>
    <t>科目修別及代碼</t>
  </si>
  <si>
    <t>通識必修(1)</t>
  </si>
  <si>
    <t>學分/時數</t>
  </si>
  <si>
    <t>必修科目合計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</si>
  <si>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專業必修61學分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專業選修36學分(至多承認外系專業課程8學分，不含重補修必修科目、軍訓及通識課程)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</si>
  <si>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註2:選修學分科目得調整開課學期。</t>
  </si>
  <si>
    <t>註3:勞作教育為必修課(每學期0學分1小時，須修滿二學年)，但不列入畢業學分(軍訓亦不列入)。</t>
  </si>
  <si>
    <t>註4:每位學生必須通過本校畢業門檻與本系制定之畢業門檻使得畢業。</t>
  </si>
  <si>
    <t>必修科目合計</t>
  </si>
  <si>
    <t>第三學年(104年9月~105年6月)</t>
  </si>
  <si>
    <t>上學期</t>
  </si>
  <si>
    <t>下學期</t>
  </si>
  <si>
    <t>科目名稱</t>
  </si>
  <si>
    <t>代碼</t>
  </si>
  <si>
    <t>專題製作一</t>
  </si>
  <si>
    <t>專題製作二</t>
  </si>
  <si>
    <t>創意方法</t>
  </si>
  <si>
    <t>物流決策模式分析</t>
  </si>
  <si>
    <t>存貨管理</t>
  </si>
  <si>
    <t>網路安全</t>
  </si>
  <si>
    <t>專案管理</t>
  </si>
  <si>
    <t>採購管理</t>
  </si>
  <si>
    <t>全球運籌管理</t>
  </si>
  <si>
    <t>管理資訊系統</t>
  </si>
  <si>
    <t>無店鋪行銷</t>
  </si>
  <si>
    <t>國際企業管理</t>
  </si>
  <si>
    <t>零售管理</t>
  </si>
  <si>
    <t>企業研究方法</t>
  </si>
  <si>
    <t>企劃案製作</t>
  </si>
  <si>
    <t>供應鏈管理</t>
  </si>
  <si>
    <t>物流設施規劃</t>
  </si>
  <si>
    <t>物流資訊系統</t>
  </si>
  <si>
    <t>門市經營與管理</t>
  </si>
  <si>
    <t>電腦軟體應用</t>
  </si>
  <si>
    <t>生產與作業管理</t>
  </si>
  <si>
    <t>倉儲管理</t>
  </si>
  <si>
    <t>國際行銷管理</t>
  </si>
  <si>
    <t>企業資源規劃</t>
  </si>
  <si>
    <t>顧客關係管理</t>
  </si>
  <si>
    <t>行銷研究</t>
  </si>
  <si>
    <t>預定選修合計</t>
  </si>
  <si>
    <t>修習科目合計</t>
  </si>
  <si>
    <t>專業必修(2)</t>
  </si>
  <si>
    <t>專業選修(3)</t>
  </si>
  <si>
    <t>通識選修(6)</t>
  </si>
  <si>
    <t>必修合計</t>
  </si>
  <si>
    <t>流通管理</t>
  </si>
  <si>
    <t>財務管理</t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</si>
  <si>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次系課委員會議修正通過</t>
    </r>
    <r>
      <rPr>
        <b/>
        <sz val="8"/>
        <color indexed="12"/>
        <rFont val="Times New Roman"/>
        <family val="1"/>
      </rPr>
      <t>)
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次校課委員會議暨教務會議修正通過</t>
    </r>
    <r>
      <rPr>
        <b/>
        <sz val="8"/>
        <color indexed="12"/>
        <rFont val="Times New Roman"/>
        <family val="1"/>
      </rPr>
      <t>)</t>
    </r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</si>
  <si>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次系課委員會議修正通過</t>
    </r>
    <r>
      <rPr>
        <b/>
        <sz val="8"/>
        <color indexed="12"/>
        <rFont val="Times New Roman"/>
        <family val="1"/>
      </rPr>
      <t>)
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次校課委員會議暨教務會議修正通過</t>
    </r>
    <r>
      <rPr>
        <b/>
        <sz val="8"/>
        <color indexed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</si>
</sst>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</numFmts>
  <fonts count="7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細明體"/>
      <family val="3"/>
    </font>
    <font>
      <b/>
      <sz val="9"/>
      <color indexed="12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Times New Roman"/>
      <family val="1"/>
    </font>
    <font>
      <b/>
      <sz val="8"/>
      <color rgb="FF0000CC"/>
      <name val="Times New Roman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8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9" fontId="0" fillId="0" borderId="0" applyFont="0" applyFill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2" applyNumberFormat="0" applyAlignment="0" applyProtection="0"/>
    <xf numFmtId="0" fontId="71" fillId="21" borderId="8" applyNumberFormat="0" applyAlignment="0" applyProtection="0"/>
    <xf numFmtId="0" fontId="72" fillId="30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403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84" fontId="17" fillId="0" borderId="15" xfId="0" applyNumberFormat="1" applyFont="1" applyBorder="1" applyAlignment="1">
      <alignment horizontal="center" vertical="center"/>
    </xf>
    <xf numFmtId="184" fontId="17" fillId="0" borderId="18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0" fontId="17" fillId="32" borderId="22" xfId="0" applyFont="1" applyFill="1" applyBorder="1" applyAlignment="1">
      <alignment horizontal="center" vertical="center" shrinkToFit="1"/>
    </xf>
    <xf numFmtId="0" fontId="16" fillId="32" borderId="23" xfId="0" applyFont="1" applyFill="1" applyBorder="1" applyAlignment="1">
      <alignment horizontal="left" vertical="center" shrinkToFit="1"/>
    </xf>
    <xf numFmtId="0" fontId="17" fillId="32" borderId="24" xfId="0" applyFont="1" applyFill="1" applyBorder="1" applyAlignment="1">
      <alignment horizontal="center" vertical="center" shrinkToFit="1"/>
    </xf>
    <xf numFmtId="0" fontId="17" fillId="32" borderId="25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6" fillId="0" borderId="23" xfId="0" applyFont="1" applyFill="1" applyBorder="1" applyAlignment="1">
      <alignment horizontal="left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5" fillId="0" borderId="26" xfId="35" applyFont="1" applyFill="1" applyBorder="1" applyAlignment="1">
      <alignment horizontal="center" vertical="center"/>
      <protection/>
    </xf>
    <xf numFmtId="0" fontId="5" fillId="0" borderId="27" xfId="35" applyFont="1" applyFill="1" applyBorder="1" applyAlignment="1">
      <alignment horizontal="center" vertical="center"/>
      <protection/>
    </xf>
    <xf numFmtId="0" fontId="5" fillId="0" borderId="28" xfId="35" applyFont="1" applyFill="1" applyBorder="1" applyAlignment="1">
      <alignment horizontal="center" vertical="center"/>
      <protection/>
    </xf>
    <xf numFmtId="0" fontId="23" fillId="32" borderId="24" xfId="0" applyFont="1" applyFill="1" applyBorder="1" applyAlignment="1">
      <alignment horizontal="center" vertical="center" shrinkToFit="1"/>
    </xf>
    <xf numFmtId="0" fontId="23" fillId="32" borderId="25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4" xfId="35" applyFont="1" applyFill="1" applyBorder="1" applyAlignment="1">
      <alignment horizontal="center" vertical="center"/>
      <protection/>
    </xf>
    <xf numFmtId="0" fontId="23" fillId="0" borderId="25" xfId="35" applyFont="1" applyFill="1" applyBorder="1" applyAlignment="1">
      <alignment horizontal="center" vertical="center"/>
      <protection/>
    </xf>
    <xf numFmtId="0" fontId="23" fillId="32" borderId="24" xfId="0" applyFont="1" applyFill="1" applyBorder="1" applyAlignment="1">
      <alignment horizontal="center" vertical="center"/>
    </xf>
    <xf numFmtId="0" fontId="23" fillId="0" borderId="29" xfId="36" applyFont="1" applyFill="1" applyBorder="1" applyAlignment="1">
      <alignment vertical="center"/>
      <protection/>
    </xf>
    <xf numFmtId="0" fontId="23" fillId="0" borderId="29" xfId="35" applyFont="1" applyFill="1" applyBorder="1" applyAlignment="1">
      <alignment vertical="center"/>
      <protection/>
    </xf>
    <xf numFmtId="0" fontId="17" fillId="0" borderId="23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5" fillId="0" borderId="29" xfId="36" applyFont="1" applyFill="1" applyBorder="1" applyAlignment="1">
      <alignment horizontal="left" vertical="center"/>
      <protection/>
    </xf>
    <xf numFmtId="0" fontId="23" fillId="0" borderId="29" xfId="36" applyFont="1" applyFill="1" applyBorder="1" applyAlignment="1">
      <alignment horizontal="left" vertical="center"/>
      <protection/>
    </xf>
    <xf numFmtId="0" fontId="23" fillId="0" borderId="24" xfId="36" applyFont="1" applyFill="1" applyBorder="1" applyAlignment="1">
      <alignment horizontal="center" vertical="center"/>
      <protection/>
    </xf>
    <xf numFmtId="0" fontId="23" fillId="0" borderId="25" xfId="36" applyFont="1" applyFill="1" applyBorder="1" applyAlignment="1">
      <alignment horizontal="center" vertical="center"/>
      <protection/>
    </xf>
    <xf numFmtId="0" fontId="23" fillId="0" borderId="23" xfId="0" applyFont="1" applyFill="1" applyBorder="1" applyAlignment="1">
      <alignment vertical="center"/>
    </xf>
    <xf numFmtId="0" fontId="23" fillId="0" borderId="31" xfId="35" applyFont="1" applyFill="1" applyBorder="1" applyAlignment="1">
      <alignment horizontal="center" vertical="center"/>
      <protection/>
    </xf>
    <xf numFmtId="0" fontId="23" fillId="0" borderId="32" xfId="35" applyFont="1" applyFill="1" applyBorder="1" applyAlignment="1">
      <alignment horizontal="center" vertical="center"/>
      <protection/>
    </xf>
    <xf numFmtId="0" fontId="23" fillId="0" borderId="33" xfId="35" applyFont="1" applyFill="1" applyBorder="1" applyAlignment="1">
      <alignment horizontal="center" vertical="center"/>
      <protection/>
    </xf>
    <xf numFmtId="183" fontId="23" fillId="0" borderId="32" xfId="35" applyNumberFormat="1" applyFont="1" applyFill="1" applyBorder="1" applyAlignment="1">
      <alignment horizontal="center" vertical="center" shrinkToFit="1"/>
      <protection/>
    </xf>
    <xf numFmtId="0" fontId="15" fillId="0" borderId="3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6" fillId="0" borderId="29" xfId="0" applyFont="1" applyBorder="1" applyAlignment="1">
      <alignment horizontal="left" vertical="center" shrinkToFit="1"/>
    </xf>
    <xf numFmtId="0" fontId="5" fillId="0" borderId="23" xfId="34" applyFont="1" applyBorder="1">
      <alignment vertical="center"/>
      <protection/>
    </xf>
    <xf numFmtId="0" fontId="21" fillId="0" borderId="23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15" fillId="32" borderId="24" xfId="0" applyFont="1" applyFill="1" applyBorder="1" applyAlignment="1">
      <alignment horizontal="center" vertical="center" shrinkToFit="1"/>
    </xf>
    <xf numFmtId="0" fontId="27" fillId="32" borderId="24" xfId="0" applyFont="1" applyFill="1" applyBorder="1" applyAlignment="1">
      <alignment horizontal="center" vertical="center" shrinkToFit="1"/>
    </xf>
    <xf numFmtId="0" fontId="27" fillId="32" borderId="25" xfId="0" applyFont="1" applyFill="1" applyBorder="1" applyAlignment="1">
      <alignment horizontal="center" vertical="center" shrinkToFit="1"/>
    </xf>
    <xf numFmtId="0" fontId="21" fillId="0" borderId="36" xfId="0" applyFont="1" applyBorder="1" applyAlignment="1">
      <alignment vertical="center"/>
    </xf>
    <xf numFmtId="0" fontId="27" fillId="0" borderId="27" xfId="35" applyFont="1" applyFill="1" applyBorder="1" applyAlignment="1">
      <alignment horizontal="center" vertical="center"/>
      <protection/>
    </xf>
    <xf numFmtId="0" fontId="27" fillId="0" borderId="28" xfId="35" applyFont="1" applyFill="1" applyBorder="1" applyAlignment="1">
      <alignment horizontal="center" vertical="center"/>
      <protection/>
    </xf>
    <xf numFmtId="0" fontId="15" fillId="0" borderId="24" xfId="0" applyFont="1" applyFill="1" applyBorder="1" applyAlignment="1">
      <alignment horizontal="center" vertical="center" shrinkToFit="1"/>
    </xf>
    <xf numFmtId="0" fontId="15" fillId="32" borderId="25" xfId="0" applyFont="1" applyFill="1" applyBorder="1" applyAlignment="1">
      <alignment horizontal="center" vertical="center" shrinkToFit="1"/>
    </xf>
    <xf numFmtId="0" fontId="8" fillId="0" borderId="37" xfId="35" applyFont="1" applyFill="1" applyBorder="1" applyAlignment="1">
      <alignment horizontal="center" vertical="center"/>
      <protection/>
    </xf>
    <xf numFmtId="49" fontId="27" fillId="0" borderId="27" xfId="35" applyNumberFormat="1" applyFont="1" applyFill="1" applyBorder="1" applyAlignment="1">
      <alignment horizontal="center" vertical="center"/>
      <protection/>
    </xf>
    <xf numFmtId="0" fontId="27" fillId="0" borderId="27" xfId="37" applyNumberFormat="1" applyFont="1" applyFill="1" applyBorder="1" applyAlignment="1" applyProtection="1">
      <alignment horizontal="center" vertical="center"/>
      <protection/>
    </xf>
    <xf numFmtId="0" fontId="23" fillId="32" borderId="38" xfId="0" applyFont="1" applyFill="1" applyBorder="1" applyAlignment="1">
      <alignment horizontal="center" vertical="center" shrinkToFit="1"/>
    </xf>
    <xf numFmtId="0" fontId="27" fillId="0" borderId="39" xfId="35" applyFont="1" applyFill="1" applyBorder="1" applyAlignment="1">
      <alignment horizontal="center" vertical="center"/>
      <protection/>
    </xf>
    <xf numFmtId="0" fontId="23" fillId="0" borderId="38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/>
    </xf>
    <xf numFmtId="0" fontId="5" fillId="0" borderId="36" xfId="35" applyFont="1" applyFill="1" applyBorder="1" applyAlignment="1">
      <alignment horizontal="center" vertical="center"/>
      <protection/>
    </xf>
    <xf numFmtId="0" fontId="5" fillId="0" borderId="22" xfId="35" applyFont="1" applyFill="1" applyBorder="1" applyAlignment="1">
      <alignment horizontal="center" vertical="center"/>
      <protection/>
    </xf>
    <xf numFmtId="0" fontId="5" fillId="0" borderId="40" xfId="35" applyFont="1" applyFill="1" applyBorder="1" applyAlignment="1">
      <alignment horizontal="center" vertical="center"/>
      <protection/>
    </xf>
    <xf numFmtId="0" fontId="27" fillId="0" borderId="37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left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32" borderId="38" xfId="0" applyFont="1" applyFill="1" applyBorder="1" applyAlignment="1">
      <alignment horizontal="center" vertical="center" shrinkToFit="1"/>
    </xf>
    <xf numFmtId="0" fontId="23" fillId="0" borderId="38" xfId="35" applyFont="1" applyFill="1" applyBorder="1" applyAlignment="1">
      <alignment horizontal="center" vertical="center"/>
      <protection/>
    </xf>
    <xf numFmtId="0" fontId="27" fillId="32" borderId="37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3" fillId="32" borderId="29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left" vertical="center"/>
    </xf>
    <xf numFmtId="0" fontId="21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vertical="center"/>
    </xf>
    <xf numFmtId="0" fontId="23" fillId="32" borderId="26" xfId="0" applyFont="1" applyFill="1" applyBorder="1" applyAlignment="1">
      <alignment horizontal="center" vertical="center"/>
    </xf>
    <xf numFmtId="0" fontId="31" fillId="32" borderId="27" xfId="0" applyFont="1" applyFill="1" applyBorder="1" applyAlignment="1">
      <alignment horizontal="center" vertical="center"/>
    </xf>
    <xf numFmtId="0" fontId="31" fillId="32" borderId="39" xfId="0" applyFont="1" applyFill="1" applyBorder="1" applyAlignment="1">
      <alignment horizontal="center" vertical="center"/>
    </xf>
    <xf numFmtId="0" fontId="31" fillId="32" borderId="28" xfId="0" applyFont="1" applyFill="1" applyBorder="1" applyAlignment="1">
      <alignment horizontal="center" vertical="center"/>
    </xf>
    <xf numFmtId="0" fontId="23" fillId="32" borderId="46" xfId="0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4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left" vertical="center" shrinkToFit="1"/>
    </xf>
    <xf numFmtId="0" fontId="33" fillId="0" borderId="23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left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vertical="center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left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left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center" shrinkToFit="1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181" fontId="7" fillId="0" borderId="4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16" fillId="33" borderId="43" xfId="0" applyFont="1" applyFill="1" applyBorder="1" applyAlignment="1">
      <alignment horizontal="left" vertical="center" shrinkToFit="1"/>
    </xf>
    <xf numFmtId="0" fontId="17" fillId="33" borderId="44" xfId="0" applyFont="1" applyFill="1" applyBorder="1" applyAlignment="1">
      <alignment horizontal="center" vertical="center" shrinkToFit="1"/>
    </xf>
    <xf numFmtId="0" fontId="17" fillId="33" borderId="45" xfId="0" applyFont="1" applyFill="1" applyBorder="1" applyAlignment="1">
      <alignment horizontal="center" vertical="center" shrinkToFit="1"/>
    </xf>
    <xf numFmtId="0" fontId="16" fillId="33" borderId="23" xfId="0" applyFont="1" applyFill="1" applyBorder="1" applyAlignment="1">
      <alignment horizontal="left" vertical="center" shrinkToFit="1"/>
    </xf>
    <xf numFmtId="0" fontId="17" fillId="33" borderId="24" xfId="0" applyNumberFormat="1" applyFont="1" applyFill="1" applyBorder="1" applyAlignment="1">
      <alignment horizontal="center" vertical="center" shrinkToFit="1"/>
    </xf>
    <xf numFmtId="0" fontId="17" fillId="33" borderId="25" xfId="0" applyFont="1" applyFill="1" applyBorder="1" applyAlignment="1">
      <alignment horizontal="center" vertical="center" shrinkToFit="1"/>
    </xf>
    <xf numFmtId="0" fontId="17" fillId="33" borderId="23" xfId="0" applyFont="1" applyFill="1" applyBorder="1" applyAlignment="1">
      <alignment horizontal="left" vertical="center" shrinkToFit="1"/>
    </xf>
    <xf numFmtId="0" fontId="17" fillId="33" borderId="24" xfId="0" applyFont="1" applyFill="1" applyBorder="1" applyAlignment="1">
      <alignment horizontal="center" vertical="center" shrinkToFit="1"/>
    </xf>
    <xf numFmtId="0" fontId="17" fillId="33" borderId="37" xfId="0" applyFont="1" applyFill="1" applyBorder="1" applyAlignment="1">
      <alignment horizontal="center" vertical="center" shrinkToFit="1"/>
    </xf>
    <xf numFmtId="0" fontId="16" fillId="33" borderId="29" xfId="0" applyFont="1" applyFill="1" applyBorder="1" applyAlignment="1">
      <alignment horizontal="left" vertical="center" shrinkToFit="1"/>
    </xf>
    <xf numFmtId="0" fontId="33" fillId="33" borderId="23" xfId="0" applyFont="1" applyFill="1" applyBorder="1" applyAlignment="1">
      <alignment horizontal="left" vertical="center" shrinkToFit="1"/>
    </xf>
    <xf numFmtId="0" fontId="17" fillId="33" borderId="38" xfId="0" applyFont="1" applyFill="1" applyBorder="1" applyAlignment="1">
      <alignment horizontal="center" vertical="center" shrinkToFit="1"/>
    </xf>
    <xf numFmtId="0" fontId="17" fillId="33" borderId="24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 shrinkToFit="1"/>
    </xf>
    <xf numFmtId="0" fontId="5" fillId="32" borderId="4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 shrinkToFit="1"/>
    </xf>
    <xf numFmtId="0" fontId="16" fillId="33" borderId="55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6" fillId="33" borderId="24" xfId="0" applyNumberFormat="1" applyFont="1" applyFill="1" applyBorder="1" applyAlignment="1">
      <alignment horizontal="center" vertical="center" shrinkToFit="1"/>
    </xf>
    <xf numFmtId="0" fontId="16" fillId="33" borderId="29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6" fillId="33" borderId="37" xfId="0" applyFont="1" applyFill="1" applyBorder="1" applyAlignment="1">
      <alignment horizontal="center" vertical="center" shrinkToFit="1"/>
    </xf>
    <xf numFmtId="0" fontId="16" fillId="33" borderId="47" xfId="0" applyFont="1" applyFill="1" applyBorder="1" applyAlignment="1">
      <alignment horizontal="center" vertical="center" shrinkToFit="1"/>
    </xf>
    <xf numFmtId="0" fontId="21" fillId="33" borderId="24" xfId="0" applyFont="1" applyFill="1" applyBorder="1" applyAlignment="1">
      <alignment horizontal="center" vertical="center" shrinkToFit="1"/>
    </xf>
    <xf numFmtId="0" fontId="16" fillId="34" borderId="24" xfId="0" applyFont="1" applyFill="1" applyBorder="1" applyAlignment="1">
      <alignment horizontal="center" vertical="center" shrinkToFit="1"/>
    </xf>
    <xf numFmtId="0" fontId="17" fillId="34" borderId="24" xfId="0" applyFont="1" applyFill="1" applyBorder="1" applyAlignment="1">
      <alignment horizontal="center" vertical="center" shrinkToFit="1"/>
    </xf>
    <xf numFmtId="0" fontId="33" fillId="34" borderId="23" xfId="0" applyFont="1" applyFill="1" applyBorder="1" applyAlignment="1">
      <alignment horizontal="left" vertical="center" shrinkToFit="1"/>
    </xf>
    <xf numFmtId="0" fontId="16" fillId="34" borderId="25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left" vertical="center" shrinkToFit="1"/>
    </xf>
    <xf numFmtId="0" fontId="16" fillId="34" borderId="23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shrinkToFit="1"/>
    </xf>
    <xf numFmtId="0" fontId="17" fillId="33" borderId="25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vertical="center"/>
    </xf>
    <xf numFmtId="0" fontId="17" fillId="34" borderId="25" xfId="0" applyFont="1" applyFill="1" applyBorder="1" applyAlignment="1">
      <alignment horizontal="center" vertical="center" shrinkToFit="1"/>
    </xf>
    <xf numFmtId="0" fontId="16" fillId="34" borderId="24" xfId="0" applyFont="1" applyFill="1" applyBorder="1" applyAlignment="1">
      <alignment vertical="center"/>
    </xf>
    <xf numFmtId="0" fontId="16" fillId="34" borderId="37" xfId="0" applyFont="1" applyFill="1" applyBorder="1" applyAlignment="1">
      <alignment horizontal="center" vertical="center" shrinkToFit="1"/>
    </xf>
    <xf numFmtId="0" fontId="16" fillId="34" borderId="47" xfId="0" applyFont="1" applyFill="1" applyBorder="1" applyAlignment="1">
      <alignment horizontal="center" vertical="center" shrinkToFit="1"/>
    </xf>
    <xf numFmtId="0" fontId="16" fillId="34" borderId="24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38" xfId="0" applyFont="1" applyFill="1" applyBorder="1" applyAlignment="1">
      <alignment horizontal="center" vertical="center" shrinkToFit="1"/>
    </xf>
    <xf numFmtId="0" fontId="75" fillId="0" borderId="0" xfId="0" applyFont="1" applyBorder="1" applyAlignment="1">
      <alignment horizontal="right" vertical="center" wrapText="1"/>
    </xf>
    <xf numFmtId="0" fontId="75" fillId="0" borderId="51" xfId="0" applyFont="1" applyBorder="1" applyAlignment="1">
      <alignment horizontal="right" vertical="center" wrapText="1"/>
    </xf>
    <xf numFmtId="0" fontId="23" fillId="32" borderId="37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6" fillId="32" borderId="42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23" fillId="32" borderId="47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32" borderId="57" xfId="0" applyFont="1" applyFill="1" applyBorder="1" applyAlignment="1">
      <alignment horizontal="center" vertical="center" textRotation="255"/>
    </xf>
    <xf numFmtId="0" fontId="5" fillId="32" borderId="58" xfId="0" applyFont="1" applyFill="1" applyBorder="1" applyAlignment="1">
      <alignment horizontal="center" vertical="center" textRotation="255"/>
    </xf>
    <xf numFmtId="0" fontId="31" fillId="32" borderId="35" xfId="0" applyFont="1" applyFill="1" applyBorder="1" applyAlignment="1">
      <alignment horizontal="center" vertical="center"/>
    </xf>
    <xf numFmtId="0" fontId="23" fillId="32" borderId="41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 textRotation="255"/>
    </xf>
    <xf numFmtId="0" fontId="5" fillId="32" borderId="60" xfId="0" applyFont="1" applyFill="1" applyBorder="1" applyAlignment="1">
      <alignment horizontal="center" vertical="center" textRotation="255"/>
    </xf>
    <xf numFmtId="0" fontId="5" fillId="32" borderId="61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center" vertical="center"/>
    </xf>
    <xf numFmtId="0" fontId="7" fillId="32" borderId="6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16" fillId="0" borderId="5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16" fillId="0" borderId="68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53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76" fillId="0" borderId="51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54" xfId="35" applyFont="1" applyFill="1" applyBorder="1" applyAlignment="1">
      <alignment horizontal="center" vertical="center"/>
      <protection/>
    </xf>
    <xf numFmtId="0" fontId="23" fillId="0" borderId="44" xfId="35" applyFont="1" applyFill="1" applyBorder="1" applyAlignment="1">
      <alignment horizontal="center" vertical="center"/>
      <protection/>
    </xf>
    <xf numFmtId="0" fontId="23" fillId="0" borderId="45" xfId="35" applyFont="1" applyFill="1" applyBorder="1" applyAlignment="1">
      <alignment horizontal="center" vertical="center"/>
      <protection/>
    </xf>
    <xf numFmtId="0" fontId="5" fillId="0" borderId="69" xfId="35" applyFont="1" applyFill="1" applyBorder="1" applyAlignment="1">
      <alignment horizontal="center" vertical="center" textRotation="255"/>
      <protection/>
    </xf>
    <xf numFmtId="0" fontId="23" fillId="0" borderId="70" xfId="35" applyFont="1" applyFill="1" applyBorder="1" applyAlignment="1">
      <alignment horizontal="center" vertical="center" textRotation="255"/>
      <protection/>
    </xf>
    <xf numFmtId="0" fontId="23" fillId="0" borderId="58" xfId="35" applyFont="1" applyFill="1" applyBorder="1" applyAlignment="1">
      <alignment horizontal="center" vertical="center" textRotation="255"/>
      <protection/>
    </xf>
    <xf numFmtId="0" fontId="12" fillId="0" borderId="51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right" vertical="center" wrapText="1"/>
    </xf>
    <xf numFmtId="0" fontId="37" fillId="0" borderId="51" xfId="0" applyFont="1" applyFill="1" applyBorder="1" applyAlignment="1">
      <alignment horizontal="right" vertical="center" wrapText="1"/>
    </xf>
    <xf numFmtId="0" fontId="5" fillId="0" borderId="35" xfId="35" applyFont="1" applyFill="1" applyBorder="1" applyAlignment="1">
      <alignment horizontal="center" vertical="center"/>
      <protection/>
    </xf>
    <xf numFmtId="0" fontId="23" fillId="0" borderId="37" xfId="35" applyFont="1" applyFill="1" applyBorder="1" applyAlignment="1">
      <alignment horizontal="center" vertical="center"/>
      <protection/>
    </xf>
    <xf numFmtId="0" fontId="23" fillId="0" borderId="47" xfId="35" applyFont="1" applyFill="1" applyBorder="1" applyAlignment="1">
      <alignment horizontal="center" vertical="center"/>
      <protection/>
    </xf>
    <xf numFmtId="0" fontId="8" fillId="0" borderId="26" xfId="35" applyFont="1" applyFill="1" applyBorder="1" applyAlignment="1">
      <alignment horizontal="center" vertical="center"/>
      <protection/>
    </xf>
    <xf numFmtId="0" fontId="27" fillId="0" borderId="27" xfId="35" applyFont="1" applyFill="1" applyBorder="1" applyAlignment="1">
      <alignment horizontal="center" vertical="center"/>
      <protection/>
    </xf>
    <xf numFmtId="0" fontId="8" fillId="0" borderId="46" xfId="35" applyFont="1" applyFill="1" applyBorder="1" applyAlignment="1">
      <alignment horizontal="center" vertical="center"/>
      <protection/>
    </xf>
    <xf numFmtId="0" fontId="5" fillId="0" borderId="57" xfId="35" applyFont="1" applyFill="1" applyBorder="1" applyAlignment="1">
      <alignment horizontal="center" vertical="center" textRotation="255"/>
      <protection/>
    </xf>
    <xf numFmtId="0" fontId="23" fillId="0" borderId="71" xfId="35" applyFont="1" applyFill="1" applyBorder="1" applyAlignment="1">
      <alignment horizontal="center" vertical="center" textRotation="255"/>
      <protection/>
    </xf>
    <xf numFmtId="0" fontId="5" fillId="0" borderId="29" xfId="35" applyFont="1" applyFill="1" applyBorder="1" applyAlignment="1">
      <alignment horizontal="center" vertical="center"/>
      <protection/>
    </xf>
    <xf numFmtId="0" fontId="23" fillId="0" borderId="24" xfId="35" applyFont="1" applyFill="1" applyBorder="1" applyAlignment="1">
      <alignment horizontal="center" vertical="center"/>
      <protection/>
    </xf>
    <xf numFmtId="0" fontId="8" fillId="0" borderId="41" xfId="35" applyFont="1" applyFill="1" applyBorder="1" applyAlignment="1">
      <alignment horizontal="center" vertical="center"/>
      <protection/>
    </xf>
    <xf numFmtId="0" fontId="27" fillId="0" borderId="72" xfId="35" applyFont="1" applyFill="1" applyBorder="1" applyAlignment="1">
      <alignment horizontal="center" vertical="center"/>
      <protection/>
    </xf>
    <xf numFmtId="0" fontId="27" fillId="0" borderId="42" xfId="35" applyFont="1" applyFill="1" applyBorder="1" applyAlignment="1">
      <alignment horizontal="center" vertical="center"/>
      <protection/>
    </xf>
    <xf numFmtId="0" fontId="5" fillId="0" borderId="53" xfId="35" applyFont="1" applyFill="1" applyBorder="1" applyAlignment="1">
      <alignment horizontal="center" vertical="center"/>
      <protection/>
    </xf>
    <xf numFmtId="0" fontId="23" fillId="0" borderId="46" xfId="35" applyFont="1" applyFill="1" applyBorder="1" applyAlignment="1">
      <alignment horizontal="center" vertical="center"/>
      <protection/>
    </xf>
    <xf numFmtId="0" fontId="5" fillId="0" borderId="46" xfId="35" applyFont="1" applyFill="1" applyBorder="1" applyAlignment="1">
      <alignment horizontal="center" vertical="center" shrinkToFit="1"/>
      <protection/>
    </xf>
    <xf numFmtId="0" fontId="23" fillId="0" borderId="27" xfId="35" applyFont="1" applyFill="1" applyBorder="1" applyAlignment="1">
      <alignment horizontal="center" vertical="center" shrinkToFit="1"/>
      <protection/>
    </xf>
    <xf numFmtId="0" fontId="24" fillId="0" borderId="3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7" fillId="0" borderId="73" xfId="35" applyFont="1" applyFill="1" applyBorder="1" applyAlignment="1">
      <alignment horizontal="center" vertical="center"/>
      <protection/>
    </xf>
    <xf numFmtId="0" fontId="5" fillId="0" borderId="50" xfId="35" applyFont="1" applyFill="1" applyBorder="1" applyAlignment="1">
      <alignment horizontal="center" vertical="center"/>
      <protection/>
    </xf>
    <xf numFmtId="49" fontId="27" fillId="0" borderId="39" xfId="35" applyNumberFormat="1" applyFont="1" applyFill="1" applyBorder="1" applyAlignment="1">
      <alignment horizontal="center" vertical="center"/>
      <protection/>
    </xf>
    <xf numFmtId="49" fontId="27" fillId="0" borderId="53" xfId="35" applyNumberFormat="1" applyFont="1" applyFill="1" applyBorder="1" applyAlignment="1">
      <alignment horizontal="center" vertical="center"/>
      <protection/>
    </xf>
    <xf numFmtId="49" fontId="27" fillId="0" borderId="46" xfId="35" applyNumberFormat="1" applyFont="1" applyFill="1" applyBorder="1" applyAlignment="1">
      <alignment horizontal="center" vertical="center"/>
      <protection/>
    </xf>
    <xf numFmtId="0" fontId="27" fillId="0" borderId="39" xfId="35" applyFont="1" applyFill="1" applyBorder="1" applyAlignment="1">
      <alignment horizontal="center" vertical="center"/>
      <protection/>
    </xf>
    <xf numFmtId="0" fontId="27" fillId="0" borderId="53" xfId="35" applyFont="1" applyFill="1" applyBorder="1" applyAlignment="1">
      <alignment horizontal="center" vertical="center"/>
      <protection/>
    </xf>
    <xf numFmtId="0" fontId="27" fillId="0" borderId="46" xfId="35" applyFont="1" applyFill="1" applyBorder="1" applyAlignment="1">
      <alignment horizontal="center" vertical="center"/>
      <protection/>
    </xf>
    <xf numFmtId="49" fontId="28" fillId="0" borderId="39" xfId="35" applyNumberFormat="1" applyFont="1" applyFill="1" applyBorder="1" applyAlignment="1">
      <alignment horizontal="center" vertical="center"/>
      <protection/>
    </xf>
    <xf numFmtId="49" fontId="28" fillId="0" borderId="53" xfId="35" applyNumberFormat="1" applyFont="1" applyFill="1" applyBorder="1" applyAlignment="1">
      <alignment horizontal="center" vertical="center"/>
      <protection/>
    </xf>
    <xf numFmtId="49" fontId="28" fillId="0" borderId="56" xfId="35" applyNumberFormat="1" applyFont="1" applyFill="1" applyBorder="1" applyAlignment="1">
      <alignment horizontal="center" vertical="center"/>
      <protection/>
    </xf>
    <xf numFmtId="0" fontId="5" fillId="0" borderId="67" xfId="35" applyFont="1" applyFill="1" applyBorder="1" applyAlignment="1">
      <alignment horizontal="center" vertical="center"/>
      <protection/>
    </xf>
    <xf numFmtId="0" fontId="23" fillId="0" borderId="42" xfId="35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_100課程標準表-物流系0817課務組修正" xfId="34"/>
    <cellStyle name="一般_94土木二技" xfId="35"/>
    <cellStyle name="一般_土木" xfId="36"/>
    <cellStyle name="一般_休經95課程標準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50"/>
  <sheetViews>
    <sheetView tabSelected="1" zoomScale="90" zoomScaleNormal="90" zoomScaleSheetLayoutView="90" zoomScalePageLayoutView="0" workbookViewId="0" topLeftCell="A1">
      <selection activeCell="P13" sqref="P13"/>
    </sheetView>
  </sheetViews>
  <sheetFormatPr defaultColWidth="9.00390625" defaultRowHeight="16.5"/>
  <cols>
    <col min="1" max="1" width="3.50390625" style="5" customWidth="1"/>
    <col min="2" max="2" width="17.125" style="5" customWidth="1"/>
    <col min="3" max="3" width="4.625" style="5" customWidth="1"/>
    <col min="4" max="4" width="4.50390625" style="5" customWidth="1"/>
    <col min="5" max="5" width="4.25390625" style="5" customWidth="1"/>
    <col min="6" max="6" width="4.625" style="5" customWidth="1"/>
    <col min="7" max="7" width="4.50390625" style="5" bestFit="1" customWidth="1"/>
    <col min="8" max="8" width="16.875" style="5" customWidth="1"/>
    <col min="9" max="10" width="4.25390625" style="5" customWidth="1"/>
    <col min="11" max="11" width="4.50390625" style="5" customWidth="1"/>
    <col min="12" max="13" width="4.25390625" style="5" customWidth="1"/>
    <col min="14" max="14" width="22.125" style="5" customWidth="1"/>
    <col min="15" max="15" width="4.50390625" style="5" customWidth="1"/>
    <col min="16" max="16" width="4.375" style="5" customWidth="1"/>
    <col min="17" max="17" width="4.25390625" style="5" customWidth="1"/>
    <col min="18" max="19" width="4.125" style="5" customWidth="1"/>
    <col min="20" max="20" width="18.125" style="5" customWidth="1"/>
    <col min="21" max="21" width="4.125" style="5" customWidth="1"/>
    <col min="22" max="23" width="4.25390625" style="5" customWidth="1"/>
    <col min="24" max="24" width="4.125" style="5" customWidth="1"/>
    <col min="25" max="25" width="4.125" style="3" customWidth="1"/>
    <col min="26" max="26" width="3.125" style="5" customWidth="1"/>
    <col min="27" max="30" width="7.75390625" style="3" customWidth="1"/>
    <col min="31" max="33" width="9.00390625" style="3" customWidth="1"/>
    <col min="34" max="16384" width="9.00390625" style="5" customWidth="1"/>
  </cols>
  <sheetData>
    <row r="1" spans="1:33" s="2" customFormat="1" ht="27" customHeight="1">
      <c r="A1" s="291" t="s">
        <v>206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1"/>
      <c r="AA1" s="1"/>
      <c r="AB1" s="1"/>
      <c r="AC1" s="1"/>
      <c r="AD1" s="1"/>
      <c r="AE1" s="1"/>
      <c r="AF1" s="1"/>
      <c r="AG1" s="1"/>
    </row>
    <row r="2" spans="1:33" s="4" customFormat="1" ht="38.25" customHeight="1" thickBot="1">
      <c r="A2" s="294" t="s">
        <v>134</v>
      </c>
      <c r="B2" s="294"/>
      <c r="C2" s="294"/>
      <c r="D2" s="294"/>
      <c r="E2" s="294"/>
      <c r="F2" s="294"/>
      <c r="G2" s="294"/>
      <c r="H2" s="294" t="s">
        <v>12</v>
      </c>
      <c r="I2" s="294"/>
      <c r="J2" s="294"/>
      <c r="K2" s="294"/>
      <c r="L2" s="294"/>
      <c r="M2" s="294"/>
      <c r="N2" s="93"/>
      <c r="O2" s="93"/>
      <c r="P2" s="275" t="s">
        <v>310</v>
      </c>
      <c r="Q2" s="275"/>
      <c r="R2" s="275"/>
      <c r="S2" s="275"/>
      <c r="T2" s="276"/>
      <c r="U2" s="276"/>
      <c r="V2" s="276"/>
      <c r="W2" s="276"/>
      <c r="X2" s="276"/>
      <c r="Y2" s="276"/>
      <c r="Z2" s="3"/>
      <c r="AA2" s="3"/>
      <c r="AB2" s="3"/>
      <c r="AC2" s="3"/>
      <c r="AD2" s="3"/>
      <c r="AE2" s="3"/>
      <c r="AF2" s="3"/>
      <c r="AG2" s="3"/>
    </row>
    <row r="3" spans="1:32" ht="16.5" customHeight="1">
      <c r="A3" s="295" t="s">
        <v>2</v>
      </c>
      <c r="B3" s="297" t="s">
        <v>212</v>
      </c>
      <c r="C3" s="277"/>
      <c r="D3" s="277" t="s">
        <v>195</v>
      </c>
      <c r="E3" s="277"/>
      <c r="F3" s="277" t="s">
        <v>196</v>
      </c>
      <c r="G3" s="298"/>
      <c r="H3" s="299" t="s">
        <v>219</v>
      </c>
      <c r="I3" s="300"/>
      <c r="J3" s="282" t="s">
        <v>13</v>
      </c>
      <c r="K3" s="282"/>
      <c r="L3" s="282" t="s">
        <v>14</v>
      </c>
      <c r="M3" s="284"/>
      <c r="N3" s="281" t="s">
        <v>271</v>
      </c>
      <c r="O3" s="282"/>
      <c r="P3" s="282" t="s">
        <v>272</v>
      </c>
      <c r="Q3" s="282"/>
      <c r="R3" s="282" t="s">
        <v>273</v>
      </c>
      <c r="S3" s="284"/>
      <c r="T3" s="285" t="s">
        <v>213</v>
      </c>
      <c r="U3" s="277"/>
      <c r="V3" s="277" t="s">
        <v>195</v>
      </c>
      <c r="W3" s="277"/>
      <c r="X3" s="277" t="s">
        <v>196</v>
      </c>
      <c r="Y3" s="283"/>
      <c r="AB3" s="11" t="s">
        <v>55</v>
      </c>
      <c r="AC3" s="12"/>
      <c r="AD3" s="12"/>
      <c r="AE3" s="12"/>
      <c r="AF3" s="12"/>
    </row>
    <row r="4" spans="1:32" ht="17.25" thickBot="1">
      <c r="A4" s="296"/>
      <c r="B4" s="106" t="s">
        <v>197</v>
      </c>
      <c r="C4" s="107" t="s">
        <v>198</v>
      </c>
      <c r="D4" s="107" t="s">
        <v>199</v>
      </c>
      <c r="E4" s="107" t="s">
        <v>184</v>
      </c>
      <c r="F4" s="107" t="s">
        <v>185</v>
      </c>
      <c r="G4" s="108" t="s">
        <v>184</v>
      </c>
      <c r="H4" s="236" t="s">
        <v>3</v>
      </c>
      <c r="I4" s="237" t="s">
        <v>4</v>
      </c>
      <c r="J4" s="237" t="s">
        <v>1</v>
      </c>
      <c r="K4" s="237" t="s">
        <v>0</v>
      </c>
      <c r="L4" s="237" t="s">
        <v>1</v>
      </c>
      <c r="M4" s="238" t="s">
        <v>0</v>
      </c>
      <c r="N4" s="240" t="s">
        <v>274</v>
      </c>
      <c r="O4" s="237" t="s">
        <v>275</v>
      </c>
      <c r="P4" s="237" t="s">
        <v>1</v>
      </c>
      <c r="Q4" s="237" t="s">
        <v>0</v>
      </c>
      <c r="R4" s="237" t="s">
        <v>1</v>
      </c>
      <c r="S4" s="238" t="s">
        <v>0</v>
      </c>
      <c r="T4" s="110" t="s">
        <v>186</v>
      </c>
      <c r="U4" s="107" t="s">
        <v>187</v>
      </c>
      <c r="V4" s="107" t="s">
        <v>185</v>
      </c>
      <c r="W4" s="107" t="s">
        <v>184</v>
      </c>
      <c r="X4" s="107" t="s">
        <v>185</v>
      </c>
      <c r="Y4" s="109" t="s">
        <v>184</v>
      </c>
      <c r="AB4" s="13" t="s">
        <v>39</v>
      </c>
      <c r="AC4" s="11" t="s">
        <v>68</v>
      </c>
      <c r="AD4" s="11" t="s">
        <v>56</v>
      </c>
      <c r="AE4" s="11" t="s">
        <v>201</v>
      </c>
      <c r="AF4" s="13"/>
    </row>
    <row r="5" spans="1:32" ht="16.5" customHeight="1" thickBot="1" thickTop="1">
      <c r="A5" s="301" t="s">
        <v>6</v>
      </c>
      <c r="B5" s="214" t="s">
        <v>256</v>
      </c>
      <c r="C5" s="207">
        <v>0</v>
      </c>
      <c r="D5" s="207">
        <v>0</v>
      </c>
      <c r="E5" s="207">
        <v>1</v>
      </c>
      <c r="F5" s="207">
        <v>0</v>
      </c>
      <c r="G5" s="213">
        <v>1</v>
      </c>
      <c r="H5" s="199" t="s">
        <v>256</v>
      </c>
      <c r="I5" s="245">
        <v>0</v>
      </c>
      <c r="J5" s="245">
        <v>0</v>
      </c>
      <c r="K5" s="245">
        <v>1</v>
      </c>
      <c r="L5" s="245">
        <v>0</v>
      </c>
      <c r="M5" s="246">
        <v>1</v>
      </c>
      <c r="N5" s="202" t="s">
        <v>276</v>
      </c>
      <c r="O5" s="224">
        <v>2</v>
      </c>
      <c r="P5" s="224">
        <v>3</v>
      </c>
      <c r="Q5" s="224">
        <v>3</v>
      </c>
      <c r="R5" s="258"/>
      <c r="S5" s="261"/>
      <c r="T5" s="199" t="s">
        <v>202</v>
      </c>
      <c r="U5" s="200">
        <v>2</v>
      </c>
      <c r="V5" s="200">
        <v>10</v>
      </c>
      <c r="W5" s="201">
        <v>40</v>
      </c>
      <c r="X5" s="200">
        <v>10</v>
      </c>
      <c r="Y5" s="201">
        <v>40</v>
      </c>
      <c r="Z5" s="156"/>
      <c r="AB5" s="14" t="s">
        <v>58</v>
      </c>
      <c r="AC5" s="15">
        <f>SUMIF($C$5:$C$16,"=1",$D$5:$D$16)</f>
        <v>7</v>
      </c>
      <c r="AD5" s="15">
        <f>SUMIF($C$5:$C$16,"=2",$D$5:$D$16)</f>
        <v>5</v>
      </c>
      <c r="AE5" s="16">
        <f>D40</f>
        <v>6</v>
      </c>
      <c r="AF5" s="13">
        <f aca="true" t="shared" si="0" ref="AF5:AF12">SUM(AC5:AE5)</f>
        <v>18</v>
      </c>
    </row>
    <row r="6" spans="1:32" ht="16.5">
      <c r="A6" s="302"/>
      <c r="B6" s="214" t="s">
        <v>257</v>
      </c>
      <c r="C6" s="206">
        <v>1</v>
      </c>
      <c r="D6" s="206">
        <v>2</v>
      </c>
      <c r="E6" s="206">
        <v>2</v>
      </c>
      <c r="F6" s="206">
        <v>2</v>
      </c>
      <c r="G6" s="210">
        <v>2</v>
      </c>
      <c r="H6" s="202" t="s">
        <v>224</v>
      </c>
      <c r="I6" s="224">
        <v>1</v>
      </c>
      <c r="J6" s="224">
        <v>1</v>
      </c>
      <c r="K6" s="224">
        <v>1</v>
      </c>
      <c r="L6" s="224">
        <v>1</v>
      </c>
      <c r="M6" s="225">
        <v>1</v>
      </c>
      <c r="N6" s="202" t="s">
        <v>277</v>
      </c>
      <c r="O6" s="224">
        <v>2</v>
      </c>
      <c r="P6" s="258"/>
      <c r="Q6" s="258"/>
      <c r="R6" s="252">
        <v>3</v>
      </c>
      <c r="S6" s="228">
        <v>3</v>
      </c>
      <c r="T6" s="46"/>
      <c r="U6" s="32"/>
      <c r="V6" s="32"/>
      <c r="W6" s="32"/>
      <c r="X6" s="118"/>
      <c r="Y6" s="116"/>
      <c r="Z6" s="156"/>
      <c r="AB6" s="17" t="s">
        <v>59</v>
      </c>
      <c r="AC6" s="18">
        <f>SUMIF($C$5:$C$16,"=1",$F$5:$F$16)</f>
        <v>7</v>
      </c>
      <c r="AD6" s="18">
        <f>SUMIF($C$5:$C$16,"=2",$F$5:$F$16)</f>
        <v>3</v>
      </c>
      <c r="AE6" s="19">
        <f>F40</f>
        <v>11</v>
      </c>
      <c r="AF6" s="13">
        <f t="shared" si="0"/>
        <v>21</v>
      </c>
    </row>
    <row r="7" spans="1:32" ht="16.5">
      <c r="A7" s="302"/>
      <c r="B7" s="202" t="s">
        <v>200</v>
      </c>
      <c r="C7" s="206">
        <v>1</v>
      </c>
      <c r="D7" s="206">
        <v>2</v>
      </c>
      <c r="E7" s="206">
        <v>2</v>
      </c>
      <c r="F7" s="206">
        <v>2</v>
      </c>
      <c r="G7" s="210">
        <v>2</v>
      </c>
      <c r="H7" s="247" t="s">
        <v>32</v>
      </c>
      <c r="I7" s="248">
        <v>1</v>
      </c>
      <c r="J7" s="248">
        <v>2</v>
      </c>
      <c r="K7" s="248">
        <v>2</v>
      </c>
      <c r="L7" s="248">
        <v>2</v>
      </c>
      <c r="M7" s="249">
        <v>2</v>
      </c>
      <c r="N7" s="157"/>
      <c r="O7" s="158"/>
      <c r="P7" s="158"/>
      <c r="Q7" s="158"/>
      <c r="R7" s="158"/>
      <c r="S7" s="159"/>
      <c r="T7" s="46"/>
      <c r="U7" s="32"/>
      <c r="V7" s="32"/>
      <c r="W7" s="32"/>
      <c r="X7" s="32"/>
      <c r="Y7" s="116"/>
      <c r="Z7" s="156"/>
      <c r="AB7" s="17" t="s">
        <v>60</v>
      </c>
      <c r="AC7" s="18">
        <f>SUMIF($I$5:$I$16,"=1",$J$5:$J$16)</f>
        <v>7</v>
      </c>
      <c r="AD7" s="18">
        <f>SUMIF($I$5:$I$16,"=2",$J$5:$J$16)</f>
        <v>6</v>
      </c>
      <c r="AE7" s="19">
        <f>J40</f>
        <v>8</v>
      </c>
      <c r="AF7" s="13">
        <f t="shared" si="0"/>
        <v>21</v>
      </c>
    </row>
    <row r="8" spans="1:32" ht="16.5">
      <c r="A8" s="302"/>
      <c r="B8" s="202" t="s">
        <v>33</v>
      </c>
      <c r="C8" s="206">
        <v>1</v>
      </c>
      <c r="D8" s="206">
        <v>3</v>
      </c>
      <c r="E8" s="206">
        <v>3</v>
      </c>
      <c r="F8" s="206">
        <v>3</v>
      </c>
      <c r="G8" s="210">
        <v>3</v>
      </c>
      <c r="H8" s="202" t="s">
        <v>177</v>
      </c>
      <c r="I8" s="224">
        <v>1</v>
      </c>
      <c r="J8" s="224">
        <v>1</v>
      </c>
      <c r="K8" s="224">
        <v>1</v>
      </c>
      <c r="L8" s="258"/>
      <c r="M8" s="264"/>
      <c r="N8" s="157"/>
      <c r="O8" s="158"/>
      <c r="P8" s="158"/>
      <c r="Q8" s="158"/>
      <c r="R8" s="158"/>
      <c r="S8" s="159"/>
      <c r="T8" s="46"/>
      <c r="U8" s="32"/>
      <c r="V8" s="32"/>
      <c r="W8" s="32"/>
      <c r="X8" s="32"/>
      <c r="Y8" s="116"/>
      <c r="Z8" s="156"/>
      <c r="AB8" s="17" t="s">
        <v>61</v>
      </c>
      <c r="AC8" s="18">
        <f>SUMIF($I$5:$I$16,"=1",$L$5:$L$16)</f>
        <v>8</v>
      </c>
      <c r="AD8" s="18">
        <f>SUMIF($I$5:$I$16,"=2",$L$5:$L$16)</f>
        <v>6</v>
      </c>
      <c r="AE8" s="19">
        <f>L40</f>
        <v>9</v>
      </c>
      <c r="AF8" s="13">
        <f t="shared" si="0"/>
        <v>23</v>
      </c>
    </row>
    <row r="9" spans="1:32" ht="16.5">
      <c r="A9" s="302"/>
      <c r="B9" s="205" t="s">
        <v>188</v>
      </c>
      <c r="C9" s="206">
        <v>2</v>
      </c>
      <c r="D9" s="206">
        <v>2</v>
      </c>
      <c r="E9" s="206">
        <v>2</v>
      </c>
      <c r="F9" s="119"/>
      <c r="G9" s="120"/>
      <c r="H9" s="202" t="s">
        <v>69</v>
      </c>
      <c r="I9" s="224">
        <v>1</v>
      </c>
      <c r="J9" s="224">
        <v>2</v>
      </c>
      <c r="K9" s="224">
        <v>2</v>
      </c>
      <c r="L9" s="258"/>
      <c r="M9" s="264"/>
      <c r="N9" s="31"/>
      <c r="O9" s="142"/>
      <c r="P9" s="142"/>
      <c r="Q9" s="142"/>
      <c r="R9" s="142"/>
      <c r="S9" s="141"/>
      <c r="T9" s="46"/>
      <c r="U9" s="32"/>
      <c r="V9" s="32"/>
      <c r="W9" s="32"/>
      <c r="X9" s="32"/>
      <c r="Y9" s="116"/>
      <c r="Z9" s="156"/>
      <c r="AB9" s="17" t="s">
        <v>62</v>
      </c>
      <c r="AC9" s="18">
        <f>SUMIF($O$5:$O$16,"=1",$P$5:$P$16)</f>
        <v>0</v>
      </c>
      <c r="AD9" s="18">
        <f>SUMIF($O$5:$O$16,"=2",$P$5:$P$16)</f>
        <v>3</v>
      </c>
      <c r="AE9" s="19">
        <f>P40</f>
        <v>9</v>
      </c>
      <c r="AF9" s="13">
        <f t="shared" si="0"/>
        <v>12</v>
      </c>
    </row>
    <row r="10" spans="1:32" ht="16.5">
      <c r="A10" s="302"/>
      <c r="B10" s="205" t="s">
        <v>189</v>
      </c>
      <c r="C10" s="206">
        <v>2</v>
      </c>
      <c r="D10" s="206">
        <v>3</v>
      </c>
      <c r="E10" s="206">
        <v>3</v>
      </c>
      <c r="F10" s="211">
        <v>3</v>
      </c>
      <c r="G10" s="212">
        <v>3</v>
      </c>
      <c r="H10" s="247" t="s">
        <v>225</v>
      </c>
      <c r="I10" s="224">
        <v>1</v>
      </c>
      <c r="J10" s="258"/>
      <c r="K10" s="258"/>
      <c r="L10" s="250">
        <v>2</v>
      </c>
      <c r="M10" s="251">
        <v>2</v>
      </c>
      <c r="N10" s="31"/>
      <c r="O10" s="142"/>
      <c r="P10" s="142"/>
      <c r="Q10" s="142"/>
      <c r="R10" s="142"/>
      <c r="S10" s="141"/>
      <c r="T10" s="160"/>
      <c r="U10" s="161"/>
      <c r="V10" s="32"/>
      <c r="W10" s="32"/>
      <c r="X10" s="119"/>
      <c r="Y10" s="125"/>
      <c r="Z10" s="156"/>
      <c r="AB10" s="17" t="s">
        <v>63</v>
      </c>
      <c r="AC10" s="18">
        <f>SUMIF($O$5:$O$16,"=1",$R$5:$R$16)</f>
        <v>0</v>
      </c>
      <c r="AD10" s="18">
        <f>SUMIF($O$5:$O$16,"=2",$R$5:$R$16)</f>
        <v>3</v>
      </c>
      <c r="AE10" s="19">
        <f>R40</f>
        <v>6</v>
      </c>
      <c r="AF10" s="13">
        <f t="shared" si="0"/>
        <v>9</v>
      </c>
    </row>
    <row r="11" spans="1:32" ht="16.5">
      <c r="A11" s="302"/>
      <c r="B11" s="46"/>
      <c r="C11" s="32"/>
      <c r="D11" s="32"/>
      <c r="E11" s="32"/>
      <c r="F11" s="118"/>
      <c r="G11" s="117"/>
      <c r="H11" s="247" t="s">
        <v>42</v>
      </c>
      <c r="I11" s="248">
        <v>1</v>
      </c>
      <c r="J11" s="248">
        <v>1</v>
      </c>
      <c r="K11" s="248">
        <v>1</v>
      </c>
      <c r="L11" s="273"/>
      <c r="M11" s="274"/>
      <c r="N11" s="31"/>
      <c r="O11" s="142"/>
      <c r="P11" s="142"/>
      <c r="Q11" s="142"/>
      <c r="R11" s="140"/>
      <c r="S11" s="141"/>
      <c r="T11" s="160"/>
      <c r="U11" s="161"/>
      <c r="V11" s="32"/>
      <c r="W11" s="32"/>
      <c r="X11" s="118"/>
      <c r="Y11" s="116"/>
      <c r="Z11" s="156"/>
      <c r="AB11" s="17" t="s">
        <v>64</v>
      </c>
      <c r="AC11" s="18">
        <f>SUMIF($U$5:$U$16,"=1",$V$5:$V$16)</f>
        <v>0</v>
      </c>
      <c r="AD11" s="18">
        <f>SUMIF($U$5:$U$16,"=2",$V$5:$V$16)</f>
        <v>10</v>
      </c>
      <c r="AE11" s="19">
        <f>V40</f>
        <v>2</v>
      </c>
      <c r="AF11" s="13">
        <f t="shared" si="0"/>
        <v>12</v>
      </c>
    </row>
    <row r="12" spans="1:32" ht="17.25" thickBot="1">
      <c r="A12" s="302"/>
      <c r="B12" s="46"/>
      <c r="C12" s="32"/>
      <c r="D12" s="32"/>
      <c r="E12" s="32"/>
      <c r="F12" s="162"/>
      <c r="G12" s="163"/>
      <c r="H12" s="202" t="s">
        <v>74</v>
      </c>
      <c r="I12" s="224">
        <v>1</v>
      </c>
      <c r="J12" s="258"/>
      <c r="K12" s="258"/>
      <c r="L12" s="224">
        <v>1</v>
      </c>
      <c r="M12" s="225">
        <v>1</v>
      </c>
      <c r="N12" s="31"/>
      <c r="O12" s="142"/>
      <c r="P12" s="142"/>
      <c r="Q12" s="142"/>
      <c r="R12" s="219"/>
      <c r="S12" s="229"/>
      <c r="T12" s="46"/>
      <c r="U12" s="32"/>
      <c r="V12" s="32"/>
      <c r="W12" s="32"/>
      <c r="X12" s="119"/>
      <c r="Y12" s="125"/>
      <c r="Z12" s="156"/>
      <c r="AB12" s="20" t="s">
        <v>65</v>
      </c>
      <c r="AC12" s="21">
        <f>SUMIF($U$5:$U$16,"=1",$X$5:$X$16)</f>
        <v>0</v>
      </c>
      <c r="AD12" s="21">
        <f>SUMIF($U$5:$U$16,"=2",$X$5:$X$16)</f>
        <v>10</v>
      </c>
      <c r="AE12" s="22">
        <f>X40</f>
        <v>2</v>
      </c>
      <c r="AF12" s="13">
        <f t="shared" si="0"/>
        <v>12</v>
      </c>
    </row>
    <row r="13" spans="1:32" ht="17.25" thickTop="1">
      <c r="A13" s="302"/>
      <c r="B13" s="54"/>
      <c r="C13" s="32"/>
      <c r="D13" s="32"/>
      <c r="E13" s="32"/>
      <c r="F13" s="118"/>
      <c r="G13" s="117"/>
      <c r="H13" s="202" t="s">
        <v>178</v>
      </c>
      <c r="I13" s="224">
        <v>1</v>
      </c>
      <c r="J13" s="258"/>
      <c r="K13" s="258"/>
      <c r="L13" s="224">
        <v>2</v>
      </c>
      <c r="M13" s="225">
        <v>2</v>
      </c>
      <c r="N13" s="31"/>
      <c r="O13" s="142"/>
      <c r="P13" s="142"/>
      <c r="Q13" s="142"/>
      <c r="R13" s="140"/>
      <c r="S13" s="141"/>
      <c r="T13" s="46"/>
      <c r="U13" s="32"/>
      <c r="V13" s="32"/>
      <c r="W13" s="32"/>
      <c r="X13" s="118"/>
      <c r="Y13" s="116"/>
      <c r="Z13" s="156"/>
      <c r="AB13" s="11" t="s">
        <v>66</v>
      </c>
      <c r="AC13" s="12">
        <f>SUM(AC5:AC12)</f>
        <v>29</v>
      </c>
      <c r="AD13" s="12">
        <f>SUM(AD5:AD12)</f>
        <v>46</v>
      </c>
      <c r="AE13" s="12">
        <f>SUM(AE5:AE12)</f>
        <v>53</v>
      </c>
      <c r="AF13" s="12">
        <f>SUM(AF5:AF12)</f>
        <v>128</v>
      </c>
    </row>
    <row r="14" spans="1:32" ht="16.5">
      <c r="A14" s="302"/>
      <c r="B14" s="46"/>
      <c r="C14" s="32"/>
      <c r="D14" s="32"/>
      <c r="E14" s="32"/>
      <c r="F14" s="119"/>
      <c r="G14" s="120"/>
      <c r="H14" s="202" t="s">
        <v>70</v>
      </c>
      <c r="I14" s="224">
        <v>2</v>
      </c>
      <c r="J14" s="224">
        <v>3</v>
      </c>
      <c r="K14" s="224">
        <v>3</v>
      </c>
      <c r="L14" s="224">
        <v>3</v>
      </c>
      <c r="M14" s="225">
        <v>3</v>
      </c>
      <c r="N14" s="31"/>
      <c r="O14" s="142"/>
      <c r="P14" s="142"/>
      <c r="Q14" s="142"/>
      <c r="R14" s="140"/>
      <c r="S14" s="141"/>
      <c r="T14" s="46"/>
      <c r="U14" s="32"/>
      <c r="V14" s="32"/>
      <c r="W14" s="32"/>
      <c r="X14" s="118"/>
      <c r="Y14" s="116"/>
      <c r="Z14" s="156"/>
      <c r="AB14" s="11"/>
      <c r="AC14" s="12"/>
      <c r="AD14" s="12"/>
      <c r="AE14" s="12"/>
      <c r="AF14" s="12"/>
    </row>
    <row r="15" spans="1:32" ht="16.5">
      <c r="A15" s="302"/>
      <c r="B15" s="46"/>
      <c r="C15" s="32"/>
      <c r="D15" s="32"/>
      <c r="E15" s="32"/>
      <c r="F15" s="119"/>
      <c r="G15" s="120"/>
      <c r="H15" s="202" t="s">
        <v>34</v>
      </c>
      <c r="I15" s="224">
        <v>2</v>
      </c>
      <c r="J15" s="224">
        <v>3</v>
      </c>
      <c r="K15" s="224">
        <v>3</v>
      </c>
      <c r="L15" s="224">
        <v>3</v>
      </c>
      <c r="M15" s="225">
        <v>3</v>
      </c>
      <c r="N15" s="31"/>
      <c r="O15" s="142"/>
      <c r="P15" s="142"/>
      <c r="Q15" s="142"/>
      <c r="R15" s="140"/>
      <c r="S15" s="141"/>
      <c r="T15" s="46"/>
      <c r="U15" s="32"/>
      <c r="V15" s="32"/>
      <c r="W15" s="32"/>
      <c r="X15" s="118"/>
      <c r="Y15" s="116"/>
      <c r="Z15" s="156"/>
      <c r="AB15" s="11"/>
      <c r="AC15" s="12"/>
      <c r="AD15" s="12"/>
      <c r="AE15" s="12"/>
      <c r="AF15" s="12"/>
    </row>
    <row r="16" spans="1:32" ht="16.5">
      <c r="A16" s="302"/>
      <c r="B16" s="46"/>
      <c r="C16" s="32"/>
      <c r="D16" s="32"/>
      <c r="E16" s="32"/>
      <c r="F16" s="119"/>
      <c r="G16" s="120"/>
      <c r="H16" s="263"/>
      <c r="I16" s="258"/>
      <c r="J16" s="258"/>
      <c r="K16" s="258"/>
      <c r="L16" s="258"/>
      <c r="M16" s="264"/>
      <c r="N16" s="31"/>
      <c r="O16" s="142"/>
      <c r="P16" s="142"/>
      <c r="Q16" s="142"/>
      <c r="R16" s="219"/>
      <c r="S16" s="229"/>
      <c r="T16" s="46"/>
      <c r="U16" s="32"/>
      <c r="V16" s="32"/>
      <c r="W16" s="32"/>
      <c r="X16" s="119"/>
      <c r="Y16" s="125"/>
      <c r="Z16" s="156"/>
      <c r="AB16" s="13">
        <f>D17+F17+J17+L17+P17+R17+V17</f>
        <v>65</v>
      </c>
      <c r="AC16" s="13"/>
      <c r="AD16" s="13"/>
      <c r="AE16" s="13"/>
      <c r="AF16" s="13"/>
    </row>
    <row r="17" spans="1:32" ht="17.25" thickBot="1">
      <c r="A17" s="303"/>
      <c r="B17" s="304" t="s">
        <v>265</v>
      </c>
      <c r="C17" s="305"/>
      <c r="D17" s="234">
        <f>SUM(D5:D16)</f>
        <v>12</v>
      </c>
      <c r="E17" s="234">
        <f>SUM(E5:E16)</f>
        <v>13</v>
      </c>
      <c r="F17" s="234">
        <f>SUM(F5:F16)</f>
        <v>10</v>
      </c>
      <c r="G17" s="235">
        <f>SUM(G5:G16)</f>
        <v>11</v>
      </c>
      <c r="H17" s="304" t="s">
        <v>270</v>
      </c>
      <c r="I17" s="305"/>
      <c r="J17" s="234">
        <f>SUM(J5:J16)</f>
        <v>13</v>
      </c>
      <c r="K17" s="234">
        <f>SUM(K5:K16)</f>
        <v>14</v>
      </c>
      <c r="L17" s="234">
        <f>SUM(L5:L16)</f>
        <v>14</v>
      </c>
      <c r="M17" s="235">
        <f>SUM(M5:M16)</f>
        <v>15</v>
      </c>
      <c r="N17" s="304" t="s">
        <v>265</v>
      </c>
      <c r="O17" s="305"/>
      <c r="P17" s="234">
        <f>SUM(P5:P16)</f>
        <v>3</v>
      </c>
      <c r="Q17" s="234">
        <f>SUM(Q5:Q16)</f>
        <v>3</v>
      </c>
      <c r="R17" s="234">
        <f>SUM(R5:R16)</f>
        <v>3</v>
      </c>
      <c r="S17" s="241">
        <f>SUM(S5:S16)</f>
        <v>3</v>
      </c>
      <c r="T17" s="292" t="s">
        <v>190</v>
      </c>
      <c r="U17" s="293"/>
      <c r="V17" s="164">
        <f>SUM(V5:V16)</f>
        <v>10</v>
      </c>
      <c r="W17" s="164">
        <f>SUM(W5:W16)</f>
        <v>40</v>
      </c>
      <c r="X17" s="165">
        <f>SUM(X5:X16)</f>
        <v>10</v>
      </c>
      <c r="Y17" s="166">
        <f>SUM(Y5:Y16)</f>
        <v>40</v>
      </c>
      <c r="Z17" s="156"/>
      <c r="AB17" s="12"/>
      <c r="AC17" s="12"/>
      <c r="AD17" s="12"/>
      <c r="AE17" s="12"/>
      <c r="AF17" s="12"/>
    </row>
    <row r="18" spans="1:32" ht="16.5">
      <c r="A18" s="302" t="s">
        <v>9</v>
      </c>
      <c r="B18" s="130" t="s">
        <v>259</v>
      </c>
      <c r="C18" s="221">
        <v>6</v>
      </c>
      <c r="D18" s="221">
        <v>2</v>
      </c>
      <c r="E18" s="221">
        <v>2</v>
      </c>
      <c r="F18" s="221"/>
      <c r="G18" s="223"/>
      <c r="H18" s="130" t="s">
        <v>278</v>
      </c>
      <c r="I18" s="221">
        <v>3</v>
      </c>
      <c r="J18" s="221">
        <v>2</v>
      </c>
      <c r="K18" s="221">
        <v>2</v>
      </c>
      <c r="L18" s="221"/>
      <c r="M18" s="223"/>
      <c r="N18" s="188" t="s">
        <v>279</v>
      </c>
      <c r="O18" s="221">
        <v>3</v>
      </c>
      <c r="P18" s="221">
        <v>2</v>
      </c>
      <c r="Q18" s="221">
        <v>2</v>
      </c>
      <c r="R18" s="221"/>
      <c r="S18" s="222"/>
      <c r="T18" s="205" t="s">
        <v>233</v>
      </c>
      <c r="U18" s="206">
        <v>3</v>
      </c>
      <c r="V18" s="206">
        <v>2</v>
      </c>
      <c r="W18" s="206">
        <v>2</v>
      </c>
      <c r="X18" s="114"/>
      <c r="Y18" s="115"/>
      <c r="Z18" s="156"/>
      <c r="AB18" s="11" t="s">
        <v>67</v>
      </c>
      <c r="AD18" s="12"/>
      <c r="AE18" s="12"/>
      <c r="AF18" s="12"/>
    </row>
    <row r="19" spans="1:32" ht="17.25" thickBot="1">
      <c r="A19" s="302"/>
      <c r="B19" s="31" t="s">
        <v>174</v>
      </c>
      <c r="C19" s="142">
        <v>3</v>
      </c>
      <c r="D19" s="142">
        <v>3</v>
      </c>
      <c r="E19" s="218">
        <v>3</v>
      </c>
      <c r="F19" s="142"/>
      <c r="G19" s="141"/>
      <c r="H19" s="31" t="s">
        <v>280</v>
      </c>
      <c r="I19" s="142">
        <v>3</v>
      </c>
      <c r="J19" s="142">
        <v>2</v>
      </c>
      <c r="K19" s="142">
        <v>2</v>
      </c>
      <c r="L19" s="142"/>
      <c r="M19" s="141"/>
      <c r="N19" s="202" t="s">
        <v>309</v>
      </c>
      <c r="O19" s="226">
        <v>3</v>
      </c>
      <c r="P19" s="226">
        <v>3</v>
      </c>
      <c r="Q19" s="227">
        <v>3</v>
      </c>
      <c r="R19" s="142"/>
      <c r="S19" s="218"/>
      <c r="T19" s="31" t="s">
        <v>235</v>
      </c>
      <c r="U19" s="32">
        <v>3</v>
      </c>
      <c r="V19" s="32">
        <v>2</v>
      </c>
      <c r="W19" s="32">
        <v>2</v>
      </c>
      <c r="X19" s="32"/>
      <c r="Y19" s="116"/>
      <c r="Z19" s="156"/>
      <c r="AB19" s="13" t="s">
        <v>39</v>
      </c>
      <c r="AC19" s="11" t="s">
        <v>68</v>
      </c>
      <c r="AD19" s="11" t="s">
        <v>56</v>
      </c>
      <c r="AE19" s="11" t="s">
        <v>201</v>
      </c>
      <c r="AF19" s="13"/>
    </row>
    <row r="20" spans="1:32" ht="17.25" thickTop="1">
      <c r="A20" s="302"/>
      <c r="B20" s="202" t="s">
        <v>246</v>
      </c>
      <c r="C20" s="224">
        <v>3</v>
      </c>
      <c r="D20" s="224">
        <v>3</v>
      </c>
      <c r="E20" s="224">
        <v>3</v>
      </c>
      <c r="F20" s="140"/>
      <c r="G20" s="141"/>
      <c r="H20" s="31" t="s">
        <v>281</v>
      </c>
      <c r="I20" s="142">
        <v>3</v>
      </c>
      <c r="J20" s="142">
        <v>2</v>
      </c>
      <c r="K20" s="142">
        <v>2</v>
      </c>
      <c r="L20" s="142"/>
      <c r="M20" s="141"/>
      <c r="N20" s="132" t="s">
        <v>282</v>
      </c>
      <c r="O20" s="142">
        <v>3</v>
      </c>
      <c r="P20" s="142"/>
      <c r="Q20" s="142"/>
      <c r="R20" s="142">
        <v>2</v>
      </c>
      <c r="S20" s="218">
        <v>2</v>
      </c>
      <c r="T20" s="46" t="s">
        <v>234</v>
      </c>
      <c r="U20" s="32">
        <v>3</v>
      </c>
      <c r="V20" s="32">
        <v>2</v>
      </c>
      <c r="W20" s="32">
        <v>2</v>
      </c>
      <c r="X20" s="32"/>
      <c r="Y20" s="116"/>
      <c r="Z20" s="156"/>
      <c r="AB20" s="14" t="s">
        <v>58</v>
      </c>
      <c r="AC20" s="15">
        <f>SUMIF($C$5:$C$16,"=1",$E$5:$E$16)</f>
        <v>7</v>
      </c>
      <c r="AD20" s="15">
        <f>SUMIF($C$5:$C$16,"=2",$E$5:$E$16)</f>
        <v>5</v>
      </c>
      <c r="AE20" s="23">
        <f>E40</f>
        <v>6</v>
      </c>
      <c r="AF20" s="13">
        <f>AC20+AD20+AE20</f>
        <v>18</v>
      </c>
    </row>
    <row r="21" spans="1:32" ht="16.5">
      <c r="A21" s="302"/>
      <c r="B21" s="202" t="s">
        <v>245</v>
      </c>
      <c r="C21" s="224">
        <v>3</v>
      </c>
      <c r="D21" s="224">
        <v>3</v>
      </c>
      <c r="E21" s="224">
        <v>3</v>
      </c>
      <c r="F21" s="123"/>
      <c r="G21" s="124"/>
      <c r="H21" s="31" t="s">
        <v>283</v>
      </c>
      <c r="I21" s="142">
        <v>3</v>
      </c>
      <c r="J21" s="142">
        <v>2</v>
      </c>
      <c r="K21" s="142">
        <v>2</v>
      </c>
      <c r="L21" s="142"/>
      <c r="M21" s="141"/>
      <c r="N21" s="132" t="s">
        <v>284</v>
      </c>
      <c r="O21" s="142">
        <v>3</v>
      </c>
      <c r="P21" s="142">
        <v>2</v>
      </c>
      <c r="Q21" s="142">
        <v>2</v>
      </c>
      <c r="R21" s="142"/>
      <c r="S21" s="218"/>
      <c r="T21" s="202" t="s">
        <v>137</v>
      </c>
      <c r="U21" s="32">
        <v>3</v>
      </c>
      <c r="V21" s="32"/>
      <c r="W21" s="32"/>
      <c r="X21" s="203">
        <v>2</v>
      </c>
      <c r="Y21" s="204">
        <v>2</v>
      </c>
      <c r="Z21" s="156"/>
      <c r="AB21" s="17" t="s">
        <v>59</v>
      </c>
      <c r="AC21" s="18">
        <f>SUMIF($C$5:$C$16,"=1",$G$5:$G$16)</f>
        <v>7</v>
      </c>
      <c r="AD21" s="18">
        <f>SUMIF($C$5:$C$16,"=2",$G$5:$G$16)</f>
        <v>3</v>
      </c>
      <c r="AE21" s="24">
        <f>G40</f>
        <v>11</v>
      </c>
      <c r="AF21" s="13">
        <f aca="true" t="shared" si="1" ref="AF21:AF27">AC21+AD21+AE21</f>
        <v>21</v>
      </c>
    </row>
    <row r="22" spans="1:32" ht="16.5">
      <c r="A22" s="302"/>
      <c r="B22" s="133" t="s">
        <v>73</v>
      </c>
      <c r="C22" s="142">
        <v>3</v>
      </c>
      <c r="D22" s="142" t="s">
        <v>39</v>
      </c>
      <c r="E22" s="142" t="s">
        <v>39</v>
      </c>
      <c r="F22" s="140">
        <v>3</v>
      </c>
      <c r="G22" s="141">
        <v>3</v>
      </c>
      <c r="H22" s="31" t="s">
        <v>285</v>
      </c>
      <c r="I22" s="142">
        <v>3</v>
      </c>
      <c r="J22" s="142">
        <v>2</v>
      </c>
      <c r="K22" s="142">
        <v>2</v>
      </c>
      <c r="L22" s="142"/>
      <c r="M22" s="141"/>
      <c r="N22" s="132" t="s">
        <v>286</v>
      </c>
      <c r="O22" s="142">
        <v>3</v>
      </c>
      <c r="P22" s="142">
        <v>2</v>
      </c>
      <c r="Q22" s="142">
        <v>2</v>
      </c>
      <c r="R22" s="142"/>
      <c r="S22" s="218"/>
      <c r="T22" s="31" t="s">
        <v>157</v>
      </c>
      <c r="U22" s="32">
        <v>3</v>
      </c>
      <c r="V22" s="32"/>
      <c r="W22" s="32"/>
      <c r="X22" s="32">
        <v>2</v>
      </c>
      <c r="Y22" s="116">
        <v>2</v>
      </c>
      <c r="Z22" s="156"/>
      <c r="AB22" s="17" t="s">
        <v>60</v>
      </c>
      <c r="AC22" s="18">
        <f>SUMIF($I$5:$I$16,"=1",$K$5:$K$16)</f>
        <v>7</v>
      </c>
      <c r="AD22" s="18">
        <f>SUMIF($I$5:$I$16,"=2",$K$5:$K$16)</f>
        <v>6</v>
      </c>
      <c r="AE22" s="19">
        <f>K40</f>
        <v>8</v>
      </c>
      <c r="AF22" s="13">
        <f t="shared" si="1"/>
        <v>21</v>
      </c>
    </row>
    <row r="23" spans="1:32" ht="16.5" customHeight="1">
      <c r="A23" s="302"/>
      <c r="B23" s="31" t="s">
        <v>228</v>
      </c>
      <c r="C23" s="142">
        <v>3</v>
      </c>
      <c r="D23" s="142">
        <v>3</v>
      </c>
      <c r="E23" s="142">
        <v>3</v>
      </c>
      <c r="F23" s="219"/>
      <c r="G23" s="229"/>
      <c r="H23" s="31" t="s">
        <v>287</v>
      </c>
      <c r="I23" s="142">
        <v>3</v>
      </c>
      <c r="J23" s="142">
        <v>2</v>
      </c>
      <c r="K23" s="142">
        <v>2</v>
      </c>
      <c r="L23" s="142"/>
      <c r="M23" s="141"/>
      <c r="N23" s="132" t="s">
        <v>288</v>
      </c>
      <c r="O23" s="142">
        <v>3</v>
      </c>
      <c r="P23" s="142">
        <v>2</v>
      </c>
      <c r="Q23" s="142">
        <v>2</v>
      </c>
      <c r="R23" s="142"/>
      <c r="S23" s="218"/>
      <c r="T23" s="46"/>
      <c r="U23" s="32"/>
      <c r="V23" s="32"/>
      <c r="W23" s="32"/>
      <c r="X23" s="32"/>
      <c r="Y23" s="116"/>
      <c r="Z23" s="156"/>
      <c r="AB23" s="17" t="s">
        <v>61</v>
      </c>
      <c r="AC23" s="18">
        <f>SUMIF($I$5:$I$16,"=1",$M$5:$M$16)</f>
        <v>8</v>
      </c>
      <c r="AD23" s="18">
        <f>SUMIF($I$5:$I$16,"=2",$M$5:$M$16)</f>
        <v>6</v>
      </c>
      <c r="AE23" s="19">
        <f>M40</f>
        <v>9</v>
      </c>
      <c r="AF23" s="13">
        <f t="shared" si="1"/>
        <v>23</v>
      </c>
    </row>
    <row r="24" spans="1:32" ht="16.5">
      <c r="A24" s="302"/>
      <c r="B24" s="31" t="s">
        <v>172</v>
      </c>
      <c r="C24" s="142">
        <v>3</v>
      </c>
      <c r="D24" s="142">
        <v>2</v>
      </c>
      <c r="E24" s="142">
        <v>2</v>
      </c>
      <c r="F24" s="142">
        <v>2</v>
      </c>
      <c r="G24" s="141">
        <v>2</v>
      </c>
      <c r="H24" s="202" t="s">
        <v>308</v>
      </c>
      <c r="I24" s="224">
        <v>3</v>
      </c>
      <c r="J24" s="224">
        <v>3</v>
      </c>
      <c r="K24" s="224">
        <v>3</v>
      </c>
      <c r="L24" s="242"/>
      <c r="M24" s="141"/>
      <c r="N24" s="132" t="s">
        <v>289</v>
      </c>
      <c r="O24" s="142">
        <v>3</v>
      </c>
      <c r="P24" s="142">
        <v>2</v>
      </c>
      <c r="Q24" s="142">
        <v>2</v>
      </c>
      <c r="R24" s="142"/>
      <c r="S24" s="218"/>
      <c r="T24" s="31"/>
      <c r="U24" s="32"/>
      <c r="V24" s="32"/>
      <c r="W24" s="32"/>
      <c r="X24" s="32"/>
      <c r="Y24" s="116"/>
      <c r="Z24" s="156"/>
      <c r="AB24" s="17" t="s">
        <v>62</v>
      </c>
      <c r="AC24" s="18">
        <f>SUMIF($O$5:$O$16,"=1",$Q$5:$Q$16)</f>
        <v>0</v>
      </c>
      <c r="AD24" s="18">
        <f>SUMIF($O$5:$O$16,"=2",$Q$5:$Q$16)</f>
        <v>3</v>
      </c>
      <c r="AE24" s="19">
        <f>Q40</f>
        <v>9</v>
      </c>
      <c r="AF24" s="13">
        <f t="shared" si="1"/>
        <v>12</v>
      </c>
    </row>
    <row r="25" spans="1:32" ht="16.5">
      <c r="A25" s="302"/>
      <c r="B25" s="133" t="s">
        <v>176</v>
      </c>
      <c r="C25" s="142">
        <v>3</v>
      </c>
      <c r="D25" s="134"/>
      <c r="E25" s="134"/>
      <c r="F25" s="219">
        <v>2</v>
      </c>
      <c r="G25" s="229">
        <v>2</v>
      </c>
      <c r="H25" s="202" t="s">
        <v>249</v>
      </c>
      <c r="I25" s="224">
        <v>3</v>
      </c>
      <c r="J25" s="224">
        <v>3</v>
      </c>
      <c r="K25" s="224">
        <v>3</v>
      </c>
      <c r="L25" s="140"/>
      <c r="M25" s="141"/>
      <c r="N25" s="132" t="s">
        <v>290</v>
      </c>
      <c r="O25" s="142">
        <v>3</v>
      </c>
      <c r="P25" s="142">
        <v>2</v>
      </c>
      <c r="Q25" s="142">
        <v>2</v>
      </c>
      <c r="R25" s="142"/>
      <c r="S25" s="218"/>
      <c r="T25" s="46"/>
      <c r="U25" s="32"/>
      <c r="V25" s="32"/>
      <c r="W25" s="32"/>
      <c r="X25" s="32"/>
      <c r="Y25" s="116"/>
      <c r="Z25" s="156"/>
      <c r="AB25" s="17" t="s">
        <v>63</v>
      </c>
      <c r="AC25" s="18">
        <f>SUMIF($O$5:$O$16,"=1",$S$5:$S$16)</f>
        <v>0</v>
      </c>
      <c r="AD25" s="18">
        <f>SUMIF($O$5:$O$16,"=2",$S$5:$S$16)</f>
        <v>3</v>
      </c>
      <c r="AE25" s="19">
        <f>S40</f>
        <v>6</v>
      </c>
      <c r="AF25" s="13">
        <f t="shared" si="1"/>
        <v>9</v>
      </c>
    </row>
    <row r="26" spans="1:32" ht="16.5">
      <c r="A26" s="302"/>
      <c r="B26" s="138" t="s">
        <v>77</v>
      </c>
      <c r="C26" s="219">
        <v>3</v>
      </c>
      <c r="D26" s="219">
        <v>3</v>
      </c>
      <c r="E26" s="220">
        <v>3</v>
      </c>
      <c r="F26" s="219"/>
      <c r="G26" s="229"/>
      <c r="H26" s="31" t="s">
        <v>291</v>
      </c>
      <c r="I26" s="142">
        <v>3</v>
      </c>
      <c r="J26" s="123"/>
      <c r="K26" s="123"/>
      <c r="L26" s="140">
        <v>3</v>
      </c>
      <c r="M26" s="141">
        <v>3</v>
      </c>
      <c r="N26" s="132" t="s">
        <v>292</v>
      </c>
      <c r="O26" s="142">
        <v>3</v>
      </c>
      <c r="P26" s="142">
        <v>2</v>
      </c>
      <c r="Q26" s="142">
        <v>2</v>
      </c>
      <c r="R26" s="142"/>
      <c r="S26" s="218"/>
      <c r="T26" s="31"/>
      <c r="U26" s="32"/>
      <c r="V26" s="32"/>
      <c r="W26" s="32"/>
      <c r="X26" s="32"/>
      <c r="Y26" s="116"/>
      <c r="Z26" s="156"/>
      <c r="AB26" s="17" t="s">
        <v>64</v>
      </c>
      <c r="AC26" s="18">
        <f>SUMIF($U$5:$U$16,"=1",$W$5:$W$16)</f>
        <v>0</v>
      </c>
      <c r="AD26" s="18">
        <f>SUMIF($U$5:$U$16,"=2",$W$5:$W$16)</f>
        <v>40</v>
      </c>
      <c r="AE26" s="19">
        <f>W40</f>
        <v>2</v>
      </c>
      <c r="AF26" s="13">
        <f t="shared" si="1"/>
        <v>42</v>
      </c>
    </row>
    <row r="27" spans="1:32" ht="17.25" thickBot="1">
      <c r="A27" s="302"/>
      <c r="B27" s="202" t="s">
        <v>241</v>
      </c>
      <c r="C27" s="224">
        <v>3</v>
      </c>
      <c r="D27" s="258"/>
      <c r="E27" s="258"/>
      <c r="F27" s="224">
        <v>3</v>
      </c>
      <c r="G27" s="228">
        <v>3</v>
      </c>
      <c r="H27" s="31" t="s">
        <v>293</v>
      </c>
      <c r="I27" s="142">
        <v>3</v>
      </c>
      <c r="J27" s="142"/>
      <c r="K27" s="142"/>
      <c r="L27" s="142">
        <v>3</v>
      </c>
      <c r="M27" s="141">
        <v>3</v>
      </c>
      <c r="N27" s="126" t="s">
        <v>205</v>
      </c>
      <c r="O27" s="142">
        <v>3</v>
      </c>
      <c r="P27" s="142">
        <v>2</v>
      </c>
      <c r="Q27" s="142">
        <v>2</v>
      </c>
      <c r="R27" s="123"/>
      <c r="S27" s="127"/>
      <c r="T27" s="31"/>
      <c r="U27" s="32"/>
      <c r="V27" s="32"/>
      <c r="W27" s="32"/>
      <c r="X27" s="118"/>
      <c r="Y27" s="116"/>
      <c r="Z27" s="156"/>
      <c r="AB27" s="20" t="s">
        <v>65</v>
      </c>
      <c r="AC27" s="21">
        <f>SUMIF($U$5:$U$16,"=1",$Y$5:$Y$16)</f>
        <v>0</v>
      </c>
      <c r="AD27" s="21">
        <f>SUMIF($U$5:$U$16,"=2",$Y$5:$Y$16)</f>
        <v>40</v>
      </c>
      <c r="AE27" s="22">
        <f>Y40</f>
        <v>2</v>
      </c>
      <c r="AF27" s="13">
        <f t="shared" si="1"/>
        <v>42</v>
      </c>
    </row>
    <row r="28" spans="1:32" ht="17.25" thickTop="1">
      <c r="A28" s="302"/>
      <c r="B28" s="202" t="s">
        <v>244</v>
      </c>
      <c r="C28" s="224"/>
      <c r="D28" s="258"/>
      <c r="E28" s="264"/>
      <c r="F28" s="224">
        <v>3</v>
      </c>
      <c r="G28" s="228">
        <v>3</v>
      </c>
      <c r="H28" s="31" t="s">
        <v>38</v>
      </c>
      <c r="I28" s="142">
        <v>3</v>
      </c>
      <c r="J28" s="142" t="s">
        <v>39</v>
      </c>
      <c r="K28" s="142" t="s">
        <v>39</v>
      </c>
      <c r="L28" s="140">
        <v>3</v>
      </c>
      <c r="M28" s="141">
        <v>3</v>
      </c>
      <c r="N28" s="253" t="s">
        <v>239</v>
      </c>
      <c r="O28" s="224">
        <v>3</v>
      </c>
      <c r="P28" s="224">
        <v>3</v>
      </c>
      <c r="Q28" s="224">
        <v>3</v>
      </c>
      <c r="R28" s="123"/>
      <c r="S28" s="127"/>
      <c r="T28" s="31"/>
      <c r="U28" s="32"/>
      <c r="V28" s="32"/>
      <c r="W28" s="32"/>
      <c r="X28" s="32"/>
      <c r="Y28" s="116"/>
      <c r="Z28" s="156"/>
      <c r="AB28" s="11" t="s">
        <v>66</v>
      </c>
      <c r="AC28" s="12">
        <f>SUM(AC20:AC27)</f>
        <v>29</v>
      </c>
      <c r="AD28" s="12">
        <f>SUM(AD20:AD27)</f>
        <v>106</v>
      </c>
      <c r="AE28" s="12">
        <f>SUM(AE20:AE27)</f>
        <v>53</v>
      </c>
      <c r="AF28" s="12">
        <f>SUM(AF20:AF27)</f>
        <v>188</v>
      </c>
    </row>
    <row r="29" spans="1:32" ht="16.5">
      <c r="A29" s="302"/>
      <c r="B29" s="202" t="s">
        <v>243</v>
      </c>
      <c r="C29" s="224">
        <v>3</v>
      </c>
      <c r="D29" s="258"/>
      <c r="E29" s="258"/>
      <c r="F29" s="224">
        <v>2</v>
      </c>
      <c r="G29" s="228">
        <v>2</v>
      </c>
      <c r="H29" s="202" t="s">
        <v>247</v>
      </c>
      <c r="I29" s="224">
        <v>3</v>
      </c>
      <c r="J29" s="258"/>
      <c r="K29" s="258"/>
      <c r="L29" s="224">
        <v>3</v>
      </c>
      <c r="M29" s="228">
        <v>3</v>
      </c>
      <c r="N29" s="202" t="s">
        <v>240</v>
      </c>
      <c r="O29" s="224">
        <v>3</v>
      </c>
      <c r="P29" s="224">
        <v>3</v>
      </c>
      <c r="Q29" s="224">
        <v>3</v>
      </c>
      <c r="R29" s="123"/>
      <c r="S29" s="127"/>
      <c r="T29" s="31"/>
      <c r="U29" s="32"/>
      <c r="V29" s="32"/>
      <c r="W29" s="32"/>
      <c r="X29" s="32"/>
      <c r="Y29" s="116"/>
      <c r="Z29" s="156"/>
      <c r="AB29" s="11"/>
      <c r="AC29" s="12"/>
      <c r="AD29" s="12"/>
      <c r="AE29" s="12"/>
      <c r="AF29" s="12"/>
    </row>
    <row r="30" spans="1:26" ht="16.5">
      <c r="A30" s="302"/>
      <c r="B30" s="31" t="s">
        <v>161</v>
      </c>
      <c r="C30" s="142">
        <v>3</v>
      </c>
      <c r="D30" s="142"/>
      <c r="E30" s="142"/>
      <c r="F30" s="142">
        <v>3</v>
      </c>
      <c r="G30" s="141">
        <v>3</v>
      </c>
      <c r="H30" s="202" t="s">
        <v>248</v>
      </c>
      <c r="I30" s="224">
        <v>3</v>
      </c>
      <c r="J30" s="258"/>
      <c r="K30" s="258"/>
      <c r="L30" s="224">
        <v>3</v>
      </c>
      <c r="M30" s="228">
        <v>3</v>
      </c>
      <c r="N30" s="31" t="s">
        <v>159</v>
      </c>
      <c r="O30" s="142">
        <v>3</v>
      </c>
      <c r="P30" s="142"/>
      <c r="Q30" s="142"/>
      <c r="R30" s="142">
        <v>3</v>
      </c>
      <c r="S30" s="141">
        <v>3</v>
      </c>
      <c r="T30" s="31"/>
      <c r="U30" s="32"/>
      <c r="V30" s="32"/>
      <c r="W30" s="32"/>
      <c r="X30" s="32"/>
      <c r="Y30" s="116"/>
      <c r="Z30" s="156"/>
    </row>
    <row r="31" spans="1:26" ht="16.5">
      <c r="A31" s="302"/>
      <c r="B31" s="31" t="s">
        <v>43</v>
      </c>
      <c r="C31" s="142">
        <v>3</v>
      </c>
      <c r="D31" s="142"/>
      <c r="E31" s="142"/>
      <c r="F31" s="142">
        <v>3</v>
      </c>
      <c r="G31" s="141">
        <v>3</v>
      </c>
      <c r="H31" s="31" t="s">
        <v>144</v>
      </c>
      <c r="I31" s="142">
        <v>3</v>
      </c>
      <c r="J31" s="142"/>
      <c r="K31" s="142"/>
      <c r="L31" s="219">
        <v>2</v>
      </c>
      <c r="M31" s="220">
        <v>2</v>
      </c>
      <c r="N31" s="31" t="s">
        <v>160</v>
      </c>
      <c r="O31" s="142">
        <v>3</v>
      </c>
      <c r="P31" s="142"/>
      <c r="Q31" s="142"/>
      <c r="R31" s="142">
        <v>3</v>
      </c>
      <c r="S31" s="141">
        <v>3</v>
      </c>
      <c r="T31" s="31"/>
      <c r="U31" s="32"/>
      <c r="V31" s="32"/>
      <c r="W31" s="32"/>
      <c r="X31" s="32"/>
      <c r="Y31" s="116"/>
      <c r="Z31" s="167"/>
    </row>
    <row r="32" spans="1:26" ht="16.5">
      <c r="A32" s="302"/>
      <c r="B32" s="31" t="s">
        <v>229</v>
      </c>
      <c r="C32" s="142">
        <v>3</v>
      </c>
      <c r="D32" s="142"/>
      <c r="E32" s="142"/>
      <c r="F32" s="142">
        <v>3</v>
      </c>
      <c r="G32" s="141">
        <v>3</v>
      </c>
      <c r="H32" s="202" t="s">
        <v>250</v>
      </c>
      <c r="I32" s="224">
        <v>3</v>
      </c>
      <c r="J32" s="258"/>
      <c r="K32" s="258"/>
      <c r="L32" s="224">
        <v>3</v>
      </c>
      <c r="M32" s="228">
        <v>3</v>
      </c>
      <c r="N32" s="202" t="s">
        <v>294</v>
      </c>
      <c r="O32" s="224">
        <v>3</v>
      </c>
      <c r="P32" s="258"/>
      <c r="Q32" s="258"/>
      <c r="R32" s="224">
        <v>3</v>
      </c>
      <c r="S32" s="228">
        <v>3</v>
      </c>
      <c r="T32" s="31"/>
      <c r="U32" s="32"/>
      <c r="V32" s="32"/>
      <c r="W32" s="32"/>
      <c r="X32" s="32"/>
      <c r="Y32" s="116"/>
      <c r="Z32" s="167"/>
    </row>
    <row r="33" spans="1:26" ht="16.5">
      <c r="A33" s="302"/>
      <c r="B33" s="31" t="s">
        <v>44</v>
      </c>
      <c r="C33" s="142">
        <v>3</v>
      </c>
      <c r="D33" s="142"/>
      <c r="E33" s="142"/>
      <c r="F33" s="142">
        <v>3</v>
      </c>
      <c r="G33" s="141">
        <v>3</v>
      </c>
      <c r="H33" s="31" t="s">
        <v>295</v>
      </c>
      <c r="I33" s="142">
        <v>3</v>
      </c>
      <c r="J33" s="142"/>
      <c r="K33" s="142"/>
      <c r="L33" s="142">
        <v>2</v>
      </c>
      <c r="M33" s="141">
        <v>2</v>
      </c>
      <c r="N33" s="31" t="s">
        <v>158</v>
      </c>
      <c r="O33" s="142">
        <v>3</v>
      </c>
      <c r="P33" s="142"/>
      <c r="Q33" s="142"/>
      <c r="R33" s="142">
        <v>3</v>
      </c>
      <c r="S33" s="141">
        <v>3</v>
      </c>
      <c r="T33" s="31"/>
      <c r="U33" s="32"/>
      <c r="V33" s="32"/>
      <c r="W33" s="32"/>
      <c r="X33" s="32"/>
      <c r="Y33" s="116"/>
      <c r="Z33" s="167"/>
    </row>
    <row r="34" spans="1:26" ht="16.5">
      <c r="A34" s="302"/>
      <c r="B34" s="31" t="s">
        <v>40</v>
      </c>
      <c r="C34" s="142">
        <v>3</v>
      </c>
      <c r="D34" s="142"/>
      <c r="E34" s="142"/>
      <c r="F34" s="142">
        <v>2</v>
      </c>
      <c r="G34" s="141">
        <v>2</v>
      </c>
      <c r="H34" s="202" t="s">
        <v>203</v>
      </c>
      <c r="I34" s="224">
        <v>6</v>
      </c>
      <c r="J34" s="224">
        <v>2</v>
      </c>
      <c r="K34" s="224">
        <v>2</v>
      </c>
      <c r="L34" s="142"/>
      <c r="M34" s="141"/>
      <c r="N34" s="31" t="s">
        <v>211</v>
      </c>
      <c r="O34" s="142">
        <v>3</v>
      </c>
      <c r="P34" s="142"/>
      <c r="Q34" s="142"/>
      <c r="R34" s="142">
        <v>3</v>
      </c>
      <c r="S34" s="141">
        <v>3</v>
      </c>
      <c r="T34" s="46"/>
      <c r="U34" s="32"/>
      <c r="V34" s="32"/>
      <c r="W34" s="32"/>
      <c r="X34" s="32"/>
      <c r="Y34" s="116"/>
      <c r="Z34" s="167"/>
    </row>
    <row r="35" spans="1:26" ht="16.5">
      <c r="A35" s="302"/>
      <c r="B35" s="202" t="s">
        <v>242</v>
      </c>
      <c r="C35" s="224">
        <v>3</v>
      </c>
      <c r="D35" s="258"/>
      <c r="E35" s="258"/>
      <c r="F35" s="224">
        <v>3</v>
      </c>
      <c r="G35" s="228">
        <v>3</v>
      </c>
      <c r="H35" s="31" t="s">
        <v>296</v>
      </c>
      <c r="I35" s="142">
        <v>3</v>
      </c>
      <c r="J35" s="142">
        <v>3</v>
      </c>
      <c r="K35" s="142">
        <v>3</v>
      </c>
      <c r="L35" s="142"/>
      <c r="M35" s="141"/>
      <c r="N35" s="31" t="s">
        <v>297</v>
      </c>
      <c r="O35" s="142">
        <v>3</v>
      </c>
      <c r="P35" s="123"/>
      <c r="Q35" s="123"/>
      <c r="R35" s="219">
        <v>2</v>
      </c>
      <c r="S35" s="220">
        <v>2</v>
      </c>
      <c r="T35" s="122"/>
      <c r="U35" s="32"/>
      <c r="V35" s="32"/>
      <c r="W35" s="32"/>
      <c r="X35" s="32"/>
      <c r="Y35" s="116"/>
      <c r="Z35" s="167"/>
    </row>
    <row r="36" spans="1:26" ht="16.5">
      <c r="A36" s="302"/>
      <c r="B36" s="31"/>
      <c r="C36" s="142"/>
      <c r="D36" s="142"/>
      <c r="E36" s="142"/>
      <c r="F36" s="142"/>
      <c r="G36" s="141"/>
      <c r="H36" s="31"/>
      <c r="I36" s="142"/>
      <c r="J36" s="142"/>
      <c r="K36" s="142"/>
      <c r="L36" s="123"/>
      <c r="M36" s="124"/>
      <c r="N36" s="31" t="s">
        <v>298</v>
      </c>
      <c r="O36" s="142">
        <v>3</v>
      </c>
      <c r="P36" s="142"/>
      <c r="Q36" s="142"/>
      <c r="R36" s="142">
        <v>3</v>
      </c>
      <c r="S36" s="141">
        <v>3</v>
      </c>
      <c r="T36" s="103"/>
      <c r="U36" s="123"/>
      <c r="V36" s="123"/>
      <c r="W36" s="158"/>
      <c r="X36" s="158"/>
      <c r="Y36" s="159"/>
      <c r="Z36" s="156"/>
    </row>
    <row r="37" spans="1:26" ht="16.5">
      <c r="A37" s="302"/>
      <c r="B37" s="31"/>
      <c r="C37" s="142"/>
      <c r="D37" s="142"/>
      <c r="E37" s="142"/>
      <c r="F37" s="123"/>
      <c r="G37" s="124"/>
      <c r="H37" s="31"/>
      <c r="I37" s="142"/>
      <c r="J37" s="142"/>
      <c r="K37" s="142"/>
      <c r="L37" s="142"/>
      <c r="M37" s="141"/>
      <c r="N37" s="31" t="s">
        <v>299</v>
      </c>
      <c r="O37" s="142">
        <v>3</v>
      </c>
      <c r="P37" s="142"/>
      <c r="Q37" s="142"/>
      <c r="R37" s="142">
        <v>3</v>
      </c>
      <c r="S37" s="141">
        <v>3</v>
      </c>
      <c r="T37" s="103"/>
      <c r="U37" s="123"/>
      <c r="V37" s="123"/>
      <c r="W37" s="158"/>
      <c r="X37" s="158"/>
      <c r="Y37" s="159"/>
      <c r="Z37" s="167"/>
    </row>
    <row r="38" spans="1:26" ht="16.5">
      <c r="A38" s="302"/>
      <c r="B38" s="31"/>
      <c r="C38" s="142"/>
      <c r="D38" s="142"/>
      <c r="E38" s="142"/>
      <c r="F38" s="142"/>
      <c r="G38" s="141"/>
      <c r="H38" s="31"/>
      <c r="I38" s="142"/>
      <c r="J38" s="142"/>
      <c r="K38" s="142"/>
      <c r="L38" s="142"/>
      <c r="M38" s="141"/>
      <c r="N38" s="202" t="s">
        <v>300</v>
      </c>
      <c r="O38" s="224">
        <v>3</v>
      </c>
      <c r="P38" s="224"/>
      <c r="Q38" s="224"/>
      <c r="R38" s="224">
        <v>3</v>
      </c>
      <c r="S38" s="228">
        <v>3</v>
      </c>
      <c r="T38" s="103"/>
      <c r="U38" s="123"/>
      <c r="V38" s="123"/>
      <c r="W38" s="158"/>
      <c r="X38" s="158"/>
      <c r="Y38" s="159"/>
      <c r="Z38" s="167"/>
    </row>
    <row r="39" spans="1:26" ht="16.5">
      <c r="A39" s="302"/>
      <c r="B39" s="31"/>
      <c r="C39" s="142"/>
      <c r="D39" s="142"/>
      <c r="E39" s="142"/>
      <c r="F39" s="142"/>
      <c r="G39" s="141"/>
      <c r="H39" s="31"/>
      <c r="I39" s="142"/>
      <c r="J39" s="142"/>
      <c r="K39" s="142"/>
      <c r="L39" s="219"/>
      <c r="M39" s="220"/>
      <c r="N39" s="239" t="s">
        <v>301</v>
      </c>
      <c r="O39" s="142">
        <v>3</v>
      </c>
      <c r="P39" s="142"/>
      <c r="Q39" s="142"/>
      <c r="R39" s="142">
        <v>3</v>
      </c>
      <c r="S39" s="141">
        <v>3</v>
      </c>
      <c r="T39" s="129"/>
      <c r="U39" s="121"/>
      <c r="V39" s="121"/>
      <c r="W39" s="162"/>
      <c r="X39" s="162"/>
      <c r="Y39" s="168"/>
      <c r="Z39" s="156"/>
    </row>
    <row r="40" spans="1:26" ht="16.5">
      <c r="A40" s="302"/>
      <c r="B40" s="316" t="s">
        <v>260</v>
      </c>
      <c r="C40" s="317"/>
      <c r="D40" s="219">
        <v>6</v>
      </c>
      <c r="E40" s="219">
        <v>6</v>
      </c>
      <c r="F40" s="219">
        <v>11</v>
      </c>
      <c r="G40" s="229">
        <v>11</v>
      </c>
      <c r="H40" s="328" t="s">
        <v>302</v>
      </c>
      <c r="I40" s="329"/>
      <c r="J40" s="219">
        <v>8</v>
      </c>
      <c r="K40" s="219">
        <v>8</v>
      </c>
      <c r="L40" s="219">
        <v>9</v>
      </c>
      <c r="M40" s="229">
        <v>9</v>
      </c>
      <c r="N40" s="308" t="s">
        <v>302</v>
      </c>
      <c r="O40" s="309"/>
      <c r="P40" s="219">
        <v>9</v>
      </c>
      <c r="Q40" s="219">
        <v>9</v>
      </c>
      <c r="R40" s="219">
        <v>6</v>
      </c>
      <c r="S40" s="220">
        <v>6</v>
      </c>
      <c r="T40" s="310" t="s">
        <v>191</v>
      </c>
      <c r="U40" s="311"/>
      <c r="V40" s="119">
        <v>2</v>
      </c>
      <c r="W40" s="119">
        <v>2</v>
      </c>
      <c r="X40" s="120">
        <v>2</v>
      </c>
      <c r="Y40" s="125">
        <v>2</v>
      </c>
      <c r="Z40" s="156"/>
    </row>
    <row r="41" spans="1:26" ht="17.25" thickBot="1">
      <c r="A41" s="302"/>
      <c r="B41" s="312" t="s">
        <v>261</v>
      </c>
      <c r="C41" s="313"/>
      <c r="D41" s="230">
        <f>SUM(D17+D40)</f>
        <v>18</v>
      </c>
      <c r="E41" s="230">
        <f>SUM(E17+E40)</f>
        <v>19</v>
      </c>
      <c r="F41" s="230">
        <f>SUM(F17+F40)</f>
        <v>21</v>
      </c>
      <c r="G41" s="231">
        <f>SUM(G17+G40)</f>
        <v>22</v>
      </c>
      <c r="H41" s="314" t="s">
        <v>303</v>
      </c>
      <c r="I41" s="315"/>
      <c r="J41" s="186">
        <f>SUM(J17+J40)</f>
        <v>21</v>
      </c>
      <c r="K41" s="186">
        <f>SUM(K17+K40)</f>
        <v>22</v>
      </c>
      <c r="L41" s="186">
        <f>SUM(L17+L40)</f>
        <v>23</v>
      </c>
      <c r="M41" s="187">
        <f>SUM(M17+M40)</f>
        <v>24</v>
      </c>
      <c r="N41" s="326" t="s">
        <v>303</v>
      </c>
      <c r="O41" s="327"/>
      <c r="P41" s="230">
        <f>SUM(P17+P40)</f>
        <v>12</v>
      </c>
      <c r="Q41" s="230">
        <f>SUM(Q17+Q40)</f>
        <v>12</v>
      </c>
      <c r="R41" s="230">
        <f>SUM(R17+R40)</f>
        <v>9</v>
      </c>
      <c r="S41" s="243">
        <f>SUM(S17+S40)</f>
        <v>9</v>
      </c>
      <c r="T41" s="306" t="s">
        <v>192</v>
      </c>
      <c r="U41" s="307"/>
      <c r="V41" s="164">
        <f>SUM(V17+V40)</f>
        <v>12</v>
      </c>
      <c r="W41" s="164">
        <f>SUM(W17+W40)</f>
        <v>42</v>
      </c>
      <c r="X41" s="164">
        <f>SUM(X17+X40)</f>
        <v>12</v>
      </c>
      <c r="Y41" s="166">
        <f>SUM(Y17+Y40)</f>
        <v>42</v>
      </c>
      <c r="Z41" s="156"/>
    </row>
    <row r="42" spans="1:29" ht="16.5">
      <c r="A42" s="321"/>
      <c r="B42" s="232" t="s">
        <v>262</v>
      </c>
      <c r="C42" s="318" t="s">
        <v>263</v>
      </c>
      <c r="D42" s="318"/>
      <c r="E42" s="318"/>
      <c r="F42" s="318"/>
      <c r="G42" s="318"/>
      <c r="H42" s="233" t="s">
        <v>304</v>
      </c>
      <c r="I42" s="319" t="s">
        <v>305</v>
      </c>
      <c r="J42" s="319"/>
      <c r="K42" s="319"/>
      <c r="L42" s="319"/>
      <c r="M42" s="320"/>
      <c r="N42" s="193" t="s">
        <v>306</v>
      </c>
      <c r="O42" s="324" t="s">
        <v>307</v>
      </c>
      <c r="P42" s="324"/>
      <c r="Q42" s="324"/>
      <c r="R42" s="324"/>
      <c r="S42" s="325"/>
      <c r="T42" s="169" t="s">
        <v>193</v>
      </c>
      <c r="U42" s="289" t="s">
        <v>194</v>
      </c>
      <c r="V42" s="289"/>
      <c r="W42" s="289"/>
      <c r="X42" s="289"/>
      <c r="Y42" s="290"/>
      <c r="Z42" s="156"/>
      <c r="AB42" s="25">
        <f>D41+F41+J41+L41+P41+R41+V41+X41</f>
        <v>128</v>
      </c>
      <c r="AC42" s="3">
        <f>E41+G41+K41+M41+Q41+S41+W41+Y41</f>
        <v>192</v>
      </c>
    </row>
    <row r="43" spans="1:33" s="6" customFormat="1" ht="17.25" thickBot="1">
      <c r="A43" s="322"/>
      <c r="B43" s="194" t="s">
        <v>264</v>
      </c>
      <c r="C43" s="286" t="s">
        <v>132</v>
      </c>
      <c r="D43" s="287"/>
      <c r="E43" s="287"/>
      <c r="F43" s="287"/>
      <c r="G43" s="323"/>
      <c r="H43" s="217" t="s">
        <v>214</v>
      </c>
      <c r="I43" s="286" t="s">
        <v>215</v>
      </c>
      <c r="J43" s="287"/>
      <c r="K43" s="287"/>
      <c r="L43" s="287"/>
      <c r="M43" s="287"/>
      <c r="N43" s="244">
        <v>39480</v>
      </c>
      <c r="O43" s="286" t="s">
        <v>216</v>
      </c>
      <c r="P43" s="287"/>
      <c r="Q43" s="287"/>
      <c r="R43" s="287"/>
      <c r="S43" s="288"/>
      <c r="T43" s="170" t="s">
        <v>217</v>
      </c>
      <c r="U43" s="278" t="s">
        <v>133</v>
      </c>
      <c r="V43" s="279"/>
      <c r="W43" s="279"/>
      <c r="X43" s="279"/>
      <c r="Y43" s="280"/>
      <c r="Z43" s="167"/>
      <c r="AA43" s="3"/>
      <c r="AB43" s="3"/>
      <c r="AC43" s="3"/>
      <c r="AD43" s="3"/>
      <c r="AE43" s="3"/>
      <c r="AF43" s="3"/>
      <c r="AG43" s="3"/>
    </row>
    <row r="44" spans="1:26" s="9" customFormat="1" ht="16.5" customHeight="1">
      <c r="A44" s="8" t="s">
        <v>7</v>
      </c>
      <c r="B44" s="216" t="s">
        <v>266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154"/>
      <c r="W44" s="154"/>
      <c r="X44" s="154"/>
      <c r="Y44" s="155"/>
      <c r="Z44" s="171"/>
    </row>
    <row r="45" spans="1:29" s="9" customFormat="1" ht="16.5">
      <c r="A45" s="10"/>
      <c r="B45" s="215" t="s">
        <v>267</v>
      </c>
      <c r="C45" s="215"/>
      <c r="D45" s="215"/>
      <c r="E45" s="215"/>
      <c r="F45" s="215" t="s">
        <v>268</v>
      </c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155"/>
      <c r="W45" s="155"/>
      <c r="X45" s="155"/>
      <c r="Y45" s="155"/>
      <c r="Z45" s="171"/>
      <c r="AC45" s="30"/>
    </row>
    <row r="46" spans="2:26" s="9" customFormat="1" ht="14.25">
      <c r="B46" s="215" t="s">
        <v>269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155"/>
      <c r="W46" s="155"/>
      <c r="X46" s="155"/>
      <c r="Y46" s="155"/>
      <c r="Z46" s="171"/>
    </row>
    <row r="47" s="3" customFormat="1" ht="16.5"/>
    <row r="48" s="3" customFormat="1" ht="16.5"/>
    <row r="49" s="3" customFormat="1" ht="16.5"/>
    <row r="50" ht="16.5">
      <c r="H50" s="5" t="s">
        <v>26</v>
      </c>
    </row>
  </sheetData>
  <sheetProtection/>
  <mergeCells count="40">
    <mergeCell ref="O42:S42"/>
    <mergeCell ref="B17:C17"/>
    <mergeCell ref="J3:K3"/>
    <mergeCell ref="N41:O41"/>
    <mergeCell ref="P3:Q3"/>
    <mergeCell ref="N17:O17"/>
    <mergeCell ref="L3:M3"/>
    <mergeCell ref="H40:I40"/>
    <mergeCell ref="I43:M43"/>
    <mergeCell ref="C42:G42"/>
    <mergeCell ref="I42:M42"/>
    <mergeCell ref="A18:A41"/>
    <mergeCell ref="A42:A43"/>
    <mergeCell ref="C43:G43"/>
    <mergeCell ref="T41:U41"/>
    <mergeCell ref="N40:O40"/>
    <mergeCell ref="T40:U40"/>
    <mergeCell ref="B41:C41"/>
    <mergeCell ref="H41:I41"/>
    <mergeCell ref="B40:C40"/>
    <mergeCell ref="A1:Y1"/>
    <mergeCell ref="T17:U17"/>
    <mergeCell ref="A2:G2"/>
    <mergeCell ref="H2:M2"/>
    <mergeCell ref="A3:A4"/>
    <mergeCell ref="B3:C3"/>
    <mergeCell ref="F3:G3"/>
    <mergeCell ref="H3:I3"/>
    <mergeCell ref="A5:A17"/>
    <mergeCell ref="H17:I17"/>
    <mergeCell ref="P2:Y2"/>
    <mergeCell ref="D3:E3"/>
    <mergeCell ref="U43:Y43"/>
    <mergeCell ref="N3:O3"/>
    <mergeCell ref="X3:Y3"/>
    <mergeCell ref="V3:W3"/>
    <mergeCell ref="R3:S3"/>
    <mergeCell ref="T3:U3"/>
    <mergeCell ref="O43:S43"/>
    <mergeCell ref="U42:Y42"/>
  </mergeCells>
  <printOptions horizontalCentered="1" verticalCentered="1"/>
  <pageMargins left="0" right="0.15748031496062992" top="0" bottom="0" header="0.11811023622047245" footer="0"/>
  <pageSetup fitToHeight="1" fitToWidth="1" horizontalDpi="360" verticalDpi="36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1"/>
  <sheetViews>
    <sheetView zoomScale="85" zoomScaleNormal="85" zoomScaleSheetLayoutView="90" zoomScalePageLayoutView="0" workbookViewId="0" topLeftCell="A1">
      <selection activeCell="N11" sqref="N11"/>
    </sheetView>
  </sheetViews>
  <sheetFormatPr defaultColWidth="9.00390625" defaultRowHeight="16.5"/>
  <cols>
    <col min="1" max="1" width="5.50390625" style="5" customWidth="1"/>
    <col min="2" max="2" width="17.125" style="5" customWidth="1"/>
    <col min="3" max="3" width="4.375" style="5" customWidth="1"/>
    <col min="4" max="7" width="4.625" style="5" customWidth="1"/>
    <col min="8" max="8" width="16.875" style="5" customWidth="1"/>
    <col min="9" max="10" width="4.25390625" style="5" customWidth="1"/>
    <col min="11" max="11" width="4.50390625" style="5" customWidth="1"/>
    <col min="12" max="13" width="4.25390625" style="5" customWidth="1"/>
    <col min="14" max="14" width="18.50390625" style="5" customWidth="1"/>
    <col min="15" max="15" width="4.50390625" style="5" customWidth="1"/>
    <col min="16" max="16" width="4.375" style="5" customWidth="1"/>
    <col min="17" max="17" width="4.25390625" style="5" customWidth="1"/>
    <col min="18" max="19" width="4.125" style="5" customWidth="1"/>
    <col min="20" max="20" width="18.125" style="5" customWidth="1"/>
    <col min="21" max="21" width="4.125" style="5" customWidth="1"/>
    <col min="22" max="23" width="4.25390625" style="5" customWidth="1"/>
    <col min="24" max="24" width="4.125" style="5" customWidth="1"/>
    <col min="25" max="25" width="4.125" style="7" customWidth="1"/>
    <col min="26" max="26" width="3.125" style="5" customWidth="1"/>
    <col min="27" max="30" width="7.75390625" style="3" customWidth="1"/>
    <col min="31" max="33" width="9.00390625" style="3" customWidth="1"/>
    <col min="34" max="16384" width="9.00390625" style="5" customWidth="1"/>
  </cols>
  <sheetData>
    <row r="1" spans="1:33" s="2" customFormat="1" ht="28.5" customHeight="1">
      <c r="A1" s="355" t="s">
        <v>223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1"/>
      <c r="AA1" s="1"/>
      <c r="AB1" s="1"/>
      <c r="AC1" s="1"/>
      <c r="AD1" s="1"/>
      <c r="AE1" s="1"/>
      <c r="AF1" s="1"/>
      <c r="AG1" s="1"/>
    </row>
    <row r="2" spans="1:33" s="4" customFormat="1" ht="38.25" customHeight="1" thickBot="1">
      <c r="A2" s="356" t="s">
        <v>134</v>
      </c>
      <c r="B2" s="356"/>
      <c r="C2" s="356"/>
      <c r="D2" s="356"/>
      <c r="E2" s="356"/>
      <c r="F2" s="356"/>
      <c r="G2" s="356"/>
      <c r="H2" s="356" t="s">
        <v>20</v>
      </c>
      <c r="I2" s="356"/>
      <c r="J2" s="356"/>
      <c r="K2" s="356"/>
      <c r="L2" s="356"/>
      <c r="M2" s="356"/>
      <c r="N2" s="172"/>
      <c r="O2" s="172"/>
      <c r="P2" s="354" t="s">
        <v>311</v>
      </c>
      <c r="Q2" s="354"/>
      <c r="R2" s="354"/>
      <c r="S2" s="354"/>
      <c r="T2" s="354"/>
      <c r="U2" s="354"/>
      <c r="V2" s="354"/>
      <c r="W2" s="354"/>
      <c r="X2" s="354"/>
      <c r="Y2" s="354"/>
      <c r="Z2" s="3"/>
      <c r="AA2" s="3"/>
      <c r="AB2" s="3"/>
      <c r="AC2" s="3"/>
      <c r="AD2" s="3"/>
      <c r="AE2" s="3"/>
      <c r="AF2" s="3"/>
      <c r="AG2" s="3"/>
    </row>
    <row r="3" spans="1:32" ht="16.5" customHeight="1">
      <c r="A3" s="357" t="s">
        <v>23</v>
      </c>
      <c r="B3" s="336" t="s">
        <v>218</v>
      </c>
      <c r="C3" s="332"/>
      <c r="D3" s="332" t="s">
        <v>13</v>
      </c>
      <c r="E3" s="332"/>
      <c r="F3" s="332" t="s">
        <v>14</v>
      </c>
      <c r="G3" s="333"/>
      <c r="H3" s="334" t="s">
        <v>219</v>
      </c>
      <c r="I3" s="335"/>
      <c r="J3" s="332" t="s">
        <v>13</v>
      </c>
      <c r="K3" s="332"/>
      <c r="L3" s="332" t="s">
        <v>14</v>
      </c>
      <c r="M3" s="337"/>
      <c r="N3" s="336" t="s">
        <v>220</v>
      </c>
      <c r="O3" s="332"/>
      <c r="P3" s="332" t="s">
        <v>13</v>
      </c>
      <c r="Q3" s="332"/>
      <c r="R3" s="332" t="s">
        <v>14</v>
      </c>
      <c r="S3" s="333"/>
      <c r="T3" s="335" t="s">
        <v>221</v>
      </c>
      <c r="U3" s="332"/>
      <c r="V3" s="332" t="s">
        <v>13</v>
      </c>
      <c r="W3" s="332"/>
      <c r="X3" s="332" t="s">
        <v>14</v>
      </c>
      <c r="Y3" s="333"/>
      <c r="AB3" s="11" t="s">
        <v>55</v>
      </c>
      <c r="AC3" s="12"/>
      <c r="AD3" s="12"/>
      <c r="AE3" s="12"/>
      <c r="AF3" s="12"/>
    </row>
    <row r="4" spans="1:32" ht="17.25" thickBot="1">
      <c r="A4" s="358"/>
      <c r="B4" s="173" t="s">
        <v>24</v>
      </c>
      <c r="C4" s="174" t="s">
        <v>15</v>
      </c>
      <c r="D4" s="174" t="s">
        <v>16</v>
      </c>
      <c r="E4" s="174" t="s">
        <v>0</v>
      </c>
      <c r="F4" s="174" t="s">
        <v>1</v>
      </c>
      <c r="G4" s="175" t="s">
        <v>0</v>
      </c>
      <c r="H4" s="176" t="s">
        <v>24</v>
      </c>
      <c r="I4" s="177" t="s">
        <v>15</v>
      </c>
      <c r="J4" s="177" t="s">
        <v>1</v>
      </c>
      <c r="K4" s="177" t="s">
        <v>0</v>
      </c>
      <c r="L4" s="177" t="s">
        <v>1</v>
      </c>
      <c r="M4" s="178" t="s">
        <v>0</v>
      </c>
      <c r="N4" s="173" t="s">
        <v>24</v>
      </c>
      <c r="O4" s="174" t="s">
        <v>15</v>
      </c>
      <c r="P4" s="174" t="s">
        <v>1</v>
      </c>
      <c r="Q4" s="174" t="s">
        <v>0</v>
      </c>
      <c r="R4" s="174" t="s">
        <v>1</v>
      </c>
      <c r="S4" s="175" t="s">
        <v>0</v>
      </c>
      <c r="T4" s="179" t="s">
        <v>24</v>
      </c>
      <c r="U4" s="174" t="s">
        <v>15</v>
      </c>
      <c r="V4" s="174" t="s">
        <v>1</v>
      </c>
      <c r="W4" s="174" t="s">
        <v>0</v>
      </c>
      <c r="X4" s="174" t="s">
        <v>1</v>
      </c>
      <c r="Y4" s="175" t="s">
        <v>0</v>
      </c>
      <c r="AB4" s="13" t="s">
        <v>39</v>
      </c>
      <c r="AC4" s="11" t="s">
        <v>68</v>
      </c>
      <c r="AD4" s="11" t="s">
        <v>56</v>
      </c>
      <c r="AE4" s="11" t="s">
        <v>57</v>
      </c>
      <c r="AF4" s="13"/>
    </row>
    <row r="5" spans="1:32" ht="16.5" customHeight="1" thickTop="1">
      <c r="A5" s="346" t="s">
        <v>25</v>
      </c>
      <c r="B5" s="202" t="s">
        <v>32</v>
      </c>
      <c r="C5" s="224">
        <v>1</v>
      </c>
      <c r="D5" s="224">
        <v>2</v>
      </c>
      <c r="E5" s="224">
        <v>2</v>
      </c>
      <c r="F5" s="224">
        <v>2</v>
      </c>
      <c r="G5" s="225">
        <v>2</v>
      </c>
      <c r="H5" s="214" t="s">
        <v>32</v>
      </c>
      <c r="I5" s="255">
        <v>1</v>
      </c>
      <c r="J5" s="255">
        <v>2</v>
      </c>
      <c r="K5" s="255">
        <v>2</v>
      </c>
      <c r="L5" s="255">
        <v>2</v>
      </c>
      <c r="M5" s="256">
        <v>2</v>
      </c>
      <c r="N5" s="262" t="s">
        <v>42</v>
      </c>
      <c r="O5" s="255">
        <v>1</v>
      </c>
      <c r="P5" s="255">
        <v>1</v>
      </c>
      <c r="Q5" s="255">
        <v>1</v>
      </c>
      <c r="R5" s="269"/>
      <c r="S5" s="270"/>
      <c r="T5" s="202" t="s">
        <v>72</v>
      </c>
      <c r="U5" s="207">
        <v>2</v>
      </c>
      <c r="V5" s="207">
        <v>3</v>
      </c>
      <c r="W5" s="207">
        <v>3</v>
      </c>
      <c r="X5" s="114"/>
      <c r="Y5" s="115"/>
      <c r="Z5" s="105"/>
      <c r="AB5" s="14" t="s">
        <v>58</v>
      </c>
      <c r="AC5" s="15">
        <f>SUMIF($C$5:$C$14,"=1",$D$5:$D$14)</f>
        <v>7</v>
      </c>
      <c r="AD5" s="15">
        <f>SUMIF($C$5:$C$14,"=2",$D$5:$D$14)</f>
        <v>5</v>
      </c>
      <c r="AE5" s="16">
        <f>D38</f>
        <v>6</v>
      </c>
      <c r="AF5" s="13">
        <f>AC5+AD5+AE5</f>
        <v>18</v>
      </c>
    </row>
    <row r="6" spans="1:32" ht="16.5">
      <c r="A6" s="346"/>
      <c r="B6" s="202" t="s">
        <v>200</v>
      </c>
      <c r="C6" s="224">
        <v>1</v>
      </c>
      <c r="D6" s="224">
        <v>2</v>
      </c>
      <c r="E6" s="224">
        <v>2</v>
      </c>
      <c r="F6" s="224">
        <v>2</v>
      </c>
      <c r="G6" s="225">
        <v>2</v>
      </c>
      <c r="H6" s="202" t="s">
        <v>224</v>
      </c>
      <c r="I6" s="224">
        <v>1</v>
      </c>
      <c r="J6" s="224">
        <v>1</v>
      </c>
      <c r="K6" s="224">
        <v>1</v>
      </c>
      <c r="L6" s="224">
        <v>1</v>
      </c>
      <c r="M6" s="228">
        <v>1</v>
      </c>
      <c r="N6" s="208" t="s">
        <v>225</v>
      </c>
      <c r="O6" s="224">
        <v>1</v>
      </c>
      <c r="P6" s="258"/>
      <c r="Q6" s="258"/>
      <c r="R6" s="224">
        <v>2</v>
      </c>
      <c r="S6" s="228">
        <v>2</v>
      </c>
      <c r="T6" s="31"/>
      <c r="U6" s="32"/>
      <c r="V6" s="32"/>
      <c r="W6" s="32"/>
      <c r="X6" s="32"/>
      <c r="Y6" s="116"/>
      <c r="Z6" s="105"/>
      <c r="AB6" s="17" t="s">
        <v>59</v>
      </c>
      <c r="AC6" s="18">
        <f>SUMIF($C$5:$C$14,"=1",$F$5:$F$14)</f>
        <v>7</v>
      </c>
      <c r="AD6" s="18">
        <f>SUMIF($C$5:$C$14,"=2",$F$5:$F$14)</f>
        <v>3</v>
      </c>
      <c r="AE6" s="19">
        <f>F38</f>
        <v>8</v>
      </c>
      <c r="AF6" s="13">
        <f aca="true" t="shared" si="0" ref="AF6:AF12">AC6+AD6+AE6</f>
        <v>18</v>
      </c>
    </row>
    <row r="7" spans="1:32" ht="16.5">
      <c r="A7" s="346"/>
      <c r="B7" s="202" t="s">
        <v>33</v>
      </c>
      <c r="C7" s="224">
        <v>1</v>
      </c>
      <c r="D7" s="224">
        <v>3</v>
      </c>
      <c r="E7" s="224">
        <v>3</v>
      </c>
      <c r="F7" s="224">
        <v>3</v>
      </c>
      <c r="G7" s="225">
        <v>3</v>
      </c>
      <c r="H7" s="202" t="s">
        <v>177</v>
      </c>
      <c r="I7" s="224">
        <v>1</v>
      </c>
      <c r="J7" s="224">
        <v>1</v>
      </c>
      <c r="K7" s="224">
        <v>1</v>
      </c>
      <c r="L7" s="258"/>
      <c r="M7" s="261"/>
      <c r="N7" s="208" t="s">
        <v>71</v>
      </c>
      <c r="O7" s="224">
        <v>2</v>
      </c>
      <c r="P7" s="258"/>
      <c r="Q7" s="258"/>
      <c r="R7" s="252">
        <v>3</v>
      </c>
      <c r="S7" s="228">
        <v>3</v>
      </c>
      <c r="T7" s="31"/>
      <c r="U7" s="32"/>
      <c r="V7" s="32"/>
      <c r="W7" s="32"/>
      <c r="X7" s="32"/>
      <c r="Y7" s="116"/>
      <c r="Z7" s="105"/>
      <c r="AB7" s="17" t="s">
        <v>60</v>
      </c>
      <c r="AC7" s="18">
        <f>SUMIF($I$5:$I$14,"=1",$J$5:$J$14)</f>
        <v>6</v>
      </c>
      <c r="AD7" s="18">
        <f>SUMIF($I$5:$I$14,"=2",$J$5:$J$14)</f>
        <v>6</v>
      </c>
      <c r="AE7" s="19">
        <f>J38</f>
        <v>6</v>
      </c>
      <c r="AF7" s="13">
        <f t="shared" si="0"/>
        <v>18</v>
      </c>
    </row>
    <row r="8" spans="1:32" ht="16.5">
      <c r="A8" s="346"/>
      <c r="B8" s="202" t="s">
        <v>37</v>
      </c>
      <c r="C8" s="224">
        <v>2</v>
      </c>
      <c r="D8" s="224">
        <v>2</v>
      </c>
      <c r="E8" s="224">
        <v>2</v>
      </c>
      <c r="F8" s="271"/>
      <c r="G8" s="272"/>
      <c r="H8" s="202" t="s">
        <v>69</v>
      </c>
      <c r="I8" s="224">
        <v>1</v>
      </c>
      <c r="J8" s="224">
        <v>2</v>
      </c>
      <c r="K8" s="224">
        <v>2</v>
      </c>
      <c r="L8" s="258"/>
      <c r="M8" s="261"/>
      <c r="N8" s="132"/>
      <c r="O8" s="32"/>
      <c r="P8" s="32"/>
      <c r="Q8" s="32"/>
      <c r="R8" s="180"/>
      <c r="S8" s="181"/>
      <c r="T8" s="31"/>
      <c r="U8" s="32"/>
      <c r="V8" s="32"/>
      <c r="W8" s="32"/>
      <c r="X8" s="32"/>
      <c r="Y8" s="116"/>
      <c r="Z8" s="105"/>
      <c r="AB8" s="17" t="s">
        <v>61</v>
      </c>
      <c r="AC8" s="18">
        <f>SUMIF($I$5:$I$14,"=1",$L$5:$L$14)</f>
        <v>6</v>
      </c>
      <c r="AD8" s="18">
        <f>SUMIF($I$5:$I$14,"=2",$L$5:$L$14)</f>
        <v>6</v>
      </c>
      <c r="AE8" s="19">
        <f>L38</f>
        <v>8</v>
      </c>
      <c r="AF8" s="13">
        <f t="shared" si="0"/>
        <v>20</v>
      </c>
    </row>
    <row r="9" spans="1:32" ht="16.5">
      <c r="A9" s="346"/>
      <c r="B9" s="202" t="s">
        <v>35</v>
      </c>
      <c r="C9" s="224">
        <v>2</v>
      </c>
      <c r="D9" s="224">
        <v>3</v>
      </c>
      <c r="E9" s="224">
        <v>3</v>
      </c>
      <c r="F9" s="226">
        <v>3</v>
      </c>
      <c r="G9" s="227">
        <v>3</v>
      </c>
      <c r="H9" s="202" t="s">
        <v>74</v>
      </c>
      <c r="I9" s="224">
        <v>1</v>
      </c>
      <c r="J9" s="258"/>
      <c r="K9" s="258"/>
      <c r="L9" s="224">
        <v>1</v>
      </c>
      <c r="M9" s="228">
        <v>1</v>
      </c>
      <c r="N9" s="132"/>
      <c r="O9" s="32"/>
      <c r="P9" s="32"/>
      <c r="Q9" s="32"/>
      <c r="R9" s="180"/>
      <c r="S9" s="181"/>
      <c r="T9" s="31"/>
      <c r="U9" s="32"/>
      <c r="V9" s="32"/>
      <c r="W9" s="32"/>
      <c r="X9" s="32"/>
      <c r="Y9" s="116"/>
      <c r="Z9" s="105"/>
      <c r="AB9" s="17" t="s">
        <v>62</v>
      </c>
      <c r="AC9" s="18">
        <f>SUMIF($O$5:$O$14,"=1",$P$5:$P$14)</f>
        <v>1</v>
      </c>
      <c r="AD9" s="18">
        <f>SUMIF($O$5:$O$14,"=2",$P$5:$P$14)</f>
        <v>0</v>
      </c>
      <c r="AE9" s="19">
        <f>P38</f>
        <v>15</v>
      </c>
      <c r="AF9" s="13">
        <f t="shared" si="0"/>
        <v>16</v>
      </c>
    </row>
    <row r="10" spans="1:32" ht="16.5">
      <c r="A10" s="346"/>
      <c r="B10" s="31"/>
      <c r="C10" s="142"/>
      <c r="D10" s="142"/>
      <c r="E10" s="142"/>
      <c r="F10" s="140"/>
      <c r="G10" s="218"/>
      <c r="H10" s="202" t="s">
        <v>178</v>
      </c>
      <c r="I10" s="224">
        <v>1</v>
      </c>
      <c r="J10" s="258"/>
      <c r="K10" s="258"/>
      <c r="L10" s="224">
        <v>2</v>
      </c>
      <c r="M10" s="228">
        <v>2</v>
      </c>
      <c r="N10" s="132"/>
      <c r="O10" s="32"/>
      <c r="P10" s="32"/>
      <c r="Q10" s="32"/>
      <c r="R10" s="180"/>
      <c r="S10" s="181"/>
      <c r="T10" s="182"/>
      <c r="U10" s="183"/>
      <c r="V10" s="32"/>
      <c r="W10" s="32"/>
      <c r="X10" s="119"/>
      <c r="Y10" s="125"/>
      <c r="Z10" s="105"/>
      <c r="AB10" s="17" t="s">
        <v>63</v>
      </c>
      <c r="AC10" s="18">
        <f>SUMIF($O$5:$O$14,"=1",$R$5:$R$14)</f>
        <v>2</v>
      </c>
      <c r="AD10" s="18">
        <f>SUMIF($O$5:$O$14,"=2",$R$5:$R$14)</f>
        <v>3</v>
      </c>
      <c r="AE10" s="19">
        <f>R38</f>
        <v>12</v>
      </c>
      <c r="AF10" s="13">
        <f t="shared" si="0"/>
        <v>17</v>
      </c>
    </row>
    <row r="11" spans="1:32" ht="16.5">
      <c r="A11" s="346"/>
      <c r="B11" s="31"/>
      <c r="C11" s="142"/>
      <c r="D11" s="142"/>
      <c r="E11" s="142"/>
      <c r="F11" s="123"/>
      <c r="G11" s="127"/>
      <c r="H11" s="202" t="s">
        <v>70</v>
      </c>
      <c r="I11" s="224">
        <v>2</v>
      </c>
      <c r="J11" s="224">
        <v>3</v>
      </c>
      <c r="K11" s="224">
        <v>3</v>
      </c>
      <c r="L11" s="224">
        <v>3</v>
      </c>
      <c r="M11" s="228">
        <v>3</v>
      </c>
      <c r="N11" s="132"/>
      <c r="O11" s="32"/>
      <c r="P11" s="32"/>
      <c r="Q11" s="32"/>
      <c r="R11" s="118"/>
      <c r="S11" s="116"/>
      <c r="T11" s="182"/>
      <c r="U11" s="183"/>
      <c r="V11" s="32"/>
      <c r="W11" s="32"/>
      <c r="X11" s="118"/>
      <c r="Y11" s="116"/>
      <c r="Z11" s="105"/>
      <c r="AB11" s="17" t="s">
        <v>64</v>
      </c>
      <c r="AC11" s="18">
        <f>SUMIF($U$5:$U$14,"=1",$V$5:$V$14)</f>
        <v>0</v>
      </c>
      <c r="AD11" s="18">
        <f>SUMIF($U$5:$U$14,"=2",$V$5:$V$14)</f>
        <v>3</v>
      </c>
      <c r="AE11" s="19">
        <f>V38</f>
        <v>9</v>
      </c>
      <c r="AF11" s="13">
        <f t="shared" si="0"/>
        <v>12</v>
      </c>
    </row>
    <row r="12" spans="1:32" ht="17.25" thickBot="1">
      <c r="A12" s="346"/>
      <c r="B12" s="133"/>
      <c r="C12" s="142"/>
      <c r="D12" s="142"/>
      <c r="E12" s="142"/>
      <c r="F12" s="140"/>
      <c r="G12" s="218"/>
      <c r="H12" s="202" t="s">
        <v>34</v>
      </c>
      <c r="I12" s="224">
        <v>2</v>
      </c>
      <c r="J12" s="257">
        <v>3</v>
      </c>
      <c r="K12" s="224">
        <v>3</v>
      </c>
      <c r="L12" s="224">
        <v>3</v>
      </c>
      <c r="M12" s="228">
        <v>3</v>
      </c>
      <c r="N12" s="132"/>
      <c r="O12" s="32"/>
      <c r="P12" s="32"/>
      <c r="Q12" s="32"/>
      <c r="R12" s="119"/>
      <c r="S12" s="125"/>
      <c r="T12" s="31"/>
      <c r="U12" s="32"/>
      <c r="V12" s="32"/>
      <c r="W12" s="32"/>
      <c r="X12" s="119"/>
      <c r="Y12" s="125"/>
      <c r="Z12" s="105"/>
      <c r="AB12" s="20" t="s">
        <v>65</v>
      </c>
      <c r="AC12" s="21">
        <f>SUMIF($U$5:$U$14,"=1",$X$5:$X$14)</f>
        <v>0</v>
      </c>
      <c r="AD12" s="21">
        <f>SUMIF($U$5:$U$14,"=2",$X$5:$X$14)</f>
        <v>0</v>
      </c>
      <c r="AE12" s="22">
        <f>X38</f>
        <v>9</v>
      </c>
      <c r="AF12" s="13">
        <f t="shared" si="0"/>
        <v>9</v>
      </c>
    </row>
    <row r="13" spans="1:32" ht="17.25" thickTop="1">
      <c r="A13" s="346"/>
      <c r="B13" s="31"/>
      <c r="C13" s="142"/>
      <c r="D13" s="142"/>
      <c r="E13" s="142"/>
      <c r="F13" s="219"/>
      <c r="G13" s="220"/>
      <c r="H13" s="31"/>
      <c r="I13" s="142"/>
      <c r="J13" s="142"/>
      <c r="K13" s="142"/>
      <c r="L13" s="142"/>
      <c r="M13" s="141"/>
      <c r="N13" s="132"/>
      <c r="O13" s="32"/>
      <c r="P13" s="32"/>
      <c r="Q13" s="32"/>
      <c r="R13" s="118"/>
      <c r="S13" s="116"/>
      <c r="T13" s="31"/>
      <c r="U13" s="32"/>
      <c r="V13" s="32"/>
      <c r="W13" s="32"/>
      <c r="X13" s="118"/>
      <c r="Y13" s="116"/>
      <c r="Z13" s="105"/>
      <c r="AB13" s="11" t="s">
        <v>66</v>
      </c>
      <c r="AC13" s="12">
        <f>SUM(AC5:AC12)</f>
        <v>29</v>
      </c>
      <c r="AD13" s="12">
        <f>SUM(AD5:AD12)</f>
        <v>26</v>
      </c>
      <c r="AE13" s="12">
        <f>SUM(AE5:AE12)</f>
        <v>73</v>
      </c>
      <c r="AF13" s="12">
        <f>SUM(AF5:AF12)</f>
        <v>128</v>
      </c>
    </row>
    <row r="14" spans="1:32" ht="16.5">
      <c r="A14" s="346"/>
      <c r="B14" s="31"/>
      <c r="C14" s="142"/>
      <c r="D14" s="142"/>
      <c r="E14" s="142"/>
      <c r="F14" s="219"/>
      <c r="G14" s="220"/>
      <c r="H14" s="103"/>
      <c r="I14" s="123"/>
      <c r="J14" s="123"/>
      <c r="K14" s="123"/>
      <c r="L14" s="123"/>
      <c r="M14" s="124"/>
      <c r="N14" s="132"/>
      <c r="O14" s="32"/>
      <c r="P14" s="32"/>
      <c r="Q14" s="32"/>
      <c r="R14" s="119"/>
      <c r="S14" s="125"/>
      <c r="T14" s="31"/>
      <c r="U14" s="32"/>
      <c r="V14" s="32"/>
      <c r="W14" s="32"/>
      <c r="X14" s="119"/>
      <c r="Y14" s="125"/>
      <c r="Z14" s="105"/>
      <c r="AB14" s="13"/>
      <c r="AC14" s="13"/>
      <c r="AD14" s="13"/>
      <c r="AE14" s="13"/>
      <c r="AF14" s="13"/>
    </row>
    <row r="15" spans="1:32" ht="17.25" thickBot="1">
      <c r="A15" s="339"/>
      <c r="B15" s="330" t="s">
        <v>8</v>
      </c>
      <c r="C15" s="331"/>
      <c r="D15" s="184">
        <f>SUM(D5:D14)</f>
        <v>12</v>
      </c>
      <c r="E15" s="184">
        <f>SUM(E5:E14)</f>
        <v>12</v>
      </c>
      <c r="F15" s="184">
        <f>SUM(F5:F14)</f>
        <v>10</v>
      </c>
      <c r="G15" s="185">
        <f>SUM(G5:G14)</f>
        <v>10</v>
      </c>
      <c r="H15" s="314" t="s">
        <v>8</v>
      </c>
      <c r="I15" s="315"/>
      <c r="J15" s="186">
        <f>SUM(J5:J14)</f>
        <v>12</v>
      </c>
      <c r="K15" s="186">
        <f>SUM(K5:K14)</f>
        <v>12</v>
      </c>
      <c r="L15" s="186">
        <f>SUM(L5:L14)</f>
        <v>12</v>
      </c>
      <c r="M15" s="187">
        <f>SUM(M5:M14)</f>
        <v>12</v>
      </c>
      <c r="N15" s="341" t="s">
        <v>8</v>
      </c>
      <c r="O15" s="315"/>
      <c r="P15" s="186">
        <f>SUM(P5:P14)</f>
        <v>1</v>
      </c>
      <c r="Q15" s="186">
        <f>SUM(Q5:Q14)</f>
        <v>1</v>
      </c>
      <c r="R15" s="186">
        <f>SUM(R5:R14)</f>
        <v>5</v>
      </c>
      <c r="S15" s="187">
        <f>SUM(S5:S14)</f>
        <v>5</v>
      </c>
      <c r="T15" s="314" t="s">
        <v>8</v>
      </c>
      <c r="U15" s="315"/>
      <c r="V15" s="186">
        <f>SUM(V5:V14)</f>
        <v>3</v>
      </c>
      <c r="W15" s="186">
        <f>SUM(W5:W14)</f>
        <v>3</v>
      </c>
      <c r="X15" s="186">
        <f>SUM(X5:X14)</f>
        <v>0</v>
      </c>
      <c r="Y15" s="187">
        <f>SUM(Y5:Y14)</f>
        <v>0</v>
      </c>
      <c r="Z15" s="105"/>
      <c r="AB15" s="12"/>
      <c r="AC15" s="12"/>
      <c r="AD15" s="12"/>
      <c r="AE15" s="12"/>
      <c r="AF15" s="12"/>
    </row>
    <row r="16" spans="1:32" ht="16.5" customHeight="1">
      <c r="A16" s="338" t="s">
        <v>166</v>
      </c>
      <c r="B16" s="130" t="s">
        <v>165</v>
      </c>
      <c r="C16" s="221">
        <v>3</v>
      </c>
      <c r="D16" s="221">
        <v>2</v>
      </c>
      <c r="E16" s="221">
        <v>2</v>
      </c>
      <c r="F16" s="221"/>
      <c r="G16" s="222"/>
      <c r="H16" s="130" t="s">
        <v>49</v>
      </c>
      <c r="I16" s="114">
        <v>3</v>
      </c>
      <c r="J16" s="114">
        <v>3</v>
      </c>
      <c r="K16" s="114">
        <v>3</v>
      </c>
      <c r="L16" s="114"/>
      <c r="M16" s="115"/>
      <c r="N16" s="31" t="s">
        <v>139</v>
      </c>
      <c r="O16" s="32">
        <v>3</v>
      </c>
      <c r="P16" s="32">
        <v>3</v>
      </c>
      <c r="Q16" s="32">
        <v>3</v>
      </c>
      <c r="R16" s="32"/>
      <c r="S16" s="116"/>
      <c r="T16" s="262" t="s">
        <v>148</v>
      </c>
      <c r="U16" s="207">
        <v>3</v>
      </c>
      <c r="V16" s="207">
        <v>3</v>
      </c>
      <c r="W16" s="207">
        <v>3</v>
      </c>
      <c r="X16" s="114"/>
      <c r="Y16" s="115"/>
      <c r="Z16" s="105"/>
      <c r="AB16" s="11" t="s">
        <v>67</v>
      </c>
      <c r="AD16" s="12"/>
      <c r="AE16" s="12"/>
      <c r="AF16" s="12"/>
    </row>
    <row r="17" spans="1:32" ht="17.25" thickBot="1">
      <c r="A17" s="346"/>
      <c r="B17" s="202" t="s">
        <v>36</v>
      </c>
      <c r="C17" s="224">
        <v>3</v>
      </c>
      <c r="D17" s="224">
        <v>3</v>
      </c>
      <c r="E17" s="224">
        <v>3</v>
      </c>
      <c r="F17" s="140"/>
      <c r="G17" s="218"/>
      <c r="H17" s="31" t="s">
        <v>180</v>
      </c>
      <c r="I17" s="32">
        <v>3</v>
      </c>
      <c r="J17" s="32">
        <v>3</v>
      </c>
      <c r="K17" s="32">
        <v>3</v>
      </c>
      <c r="L17" s="32"/>
      <c r="M17" s="116"/>
      <c r="N17" s="202" t="s">
        <v>140</v>
      </c>
      <c r="O17" s="206">
        <v>3</v>
      </c>
      <c r="P17" s="206">
        <v>3</v>
      </c>
      <c r="Q17" s="206">
        <v>3</v>
      </c>
      <c r="R17" s="32"/>
      <c r="S17" s="116"/>
      <c r="T17" s="132" t="s">
        <v>149</v>
      </c>
      <c r="U17" s="32">
        <v>3</v>
      </c>
      <c r="V17" s="32">
        <v>2</v>
      </c>
      <c r="W17" s="32">
        <v>2</v>
      </c>
      <c r="X17" s="32"/>
      <c r="Y17" s="116"/>
      <c r="Z17" s="105"/>
      <c r="AB17" s="13" t="s">
        <v>39</v>
      </c>
      <c r="AC17" s="11" t="s">
        <v>68</v>
      </c>
      <c r="AD17" s="11" t="s">
        <v>56</v>
      </c>
      <c r="AE17" s="11" t="s">
        <v>57</v>
      </c>
      <c r="AF17" s="13"/>
    </row>
    <row r="18" spans="1:32" ht="17.25" thickTop="1">
      <c r="A18" s="346"/>
      <c r="B18" s="202" t="s">
        <v>179</v>
      </c>
      <c r="C18" s="224">
        <v>3</v>
      </c>
      <c r="D18" s="224">
        <v>3</v>
      </c>
      <c r="E18" s="224">
        <v>3</v>
      </c>
      <c r="F18" s="123"/>
      <c r="G18" s="127"/>
      <c r="H18" s="131" t="s">
        <v>138</v>
      </c>
      <c r="I18" s="32">
        <v>3</v>
      </c>
      <c r="J18" s="32">
        <v>3</v>
      </c>
      <c r="K18" s="32">
        <v>3</v>
      </c>
      <c r="L18" s="32"/>
      <c r="M18" s="116"/>
      <c r="N18" s="31" t="s">
        <v>143</v>
      </c>
      <c r="O18" s="32">
        <v>3</v>
      </c>
      <c r="P18" s="32">
        <v>3</v>
      </c>
      <c r="Q18" s="32">
        <v>3</v>
      </c>
      <c r="R18" s="32"/>
      <c r="S18" s="116"/>
      <c r="T18" s="132" t="s">
        <v>150</v>
      </c>
      <c r="U18" s="32">
        <v>3</v>
      </c>
      <c r="V18" s="32">
        <v>3</v>
      </c>
      <c r="W18" s="32">
        <v>3</v>
      </c>
      <c r="X18" s="32"/>
      <c r="Y18" s="116"/>
      <c r="Z18" s="105"/>
      <c r="AB18" s="14" t="s">
        <v>58</v>
      </c>
      <c r="AC18" s="15">
        <f>SUMIF($C$5:$C$14,"=1",$E$5:$E$14)</f>
        <v>7</v>
      </c>
      <c r="AD18" s="15">
        <f>SUMIF($C$5:$C$14,"=2",$E$5:$E$14)</f>
        <v>5</v>
      </c>
      <c r="AE18" s="23">
        <f>E38</f>
        <v>6</v>
      </c>
      <c r="AF18" s="13">
        <f>AC18+AD18+AE18</f>
        <v>18</v>
      </c>
    </row>
    <row r="19" spans="1:32" ht="16.5">
      <c r="A19" s="346"/>
      <c r="B19" s="133" t="s">
        <v>73</v>
      </c>
      <c r="C19" s="142">
        <v>3</v>
      </c>
      <c r="D19" s="142" t="s">
        <v>39</v>
      </c>
      <c r="E19" s="142" t="s">
        <v>39</v>
      </c>
      <c r="F19" s="140">
        <v>3</v>
      </c>
      <c r="G19" s="218">
        <v>3</v>
      </c>
      <c r="H19" s="209" t="s">
        <v>163</v>
      </c>
      <c r="I19" s="206">
        <v>3</v>
      </c>
      <c r="J19" s="206">
        <v>2</v>
      </c>
      <c r="K19" s="206">
        <v>2</v>
      </c>
      <c r="L19" s="32"/>
      <c r="M19" s="116"/>
      <c r="N19" s="202" t="s">
        <v>258</v>
      </c>
      <c r="O19" s="206">
        <v>3</v>
      </c>
      <c r="P19" s="206">
        <v>2</v>
      </c>
      <c r="Q19" s="206">
        <v>2</v>
      </c>
      <c r="R19" s="32"/>
      <c r="S19" s="116"/>
      <c r="T19" s="132" t="s">
        <v>136</v>
      </c>
      <c r="U19" s="32">
        <v>3</v>
      </c>
      <c r="V19" s="32">
        <v>3</v>
      </c>
      <c r="W19" s="32">
        <v>3</v>
      </c>
      <c r="X19" s="32"/>
      <c r="Y19" s="116"/>
      <c r="Z19" s="105"/>
      <c r="AB19" s="17" t="s">
        <v>59</v>
      </c>
      <c r="AC19" s="18">
        <f>SUMIF($C$5:$C$14,"=1",$G$5:$G$14)</f>
        <v>7</v>
      </c>
      <c r="AD19" s="18">
        <f>SUMIF($C$5:$C$14,"=2",$G$5:$G$14)</f>
        <v>3</v>
      </c>
      <c r="AE19" s="24">
        <f>G38</f>
        <v>8</v>
      </c>
      <c r="AF19" s="13">
        <f aca="true" t="shared" si="1" ref="AF19:AF25">AC19+AD19+AE19</f>
        <v>18</v>
      </c>
    </row>
    <row r="20" spans="1:32" ht="16.5">
      <c r="A20" s="346"/>
      <c r="B20" s="31" t="s">
        <v>172</v>
      </c>
      <c r="C20" s="142">
        <v>3</v>
      </c>
      <c r="D20" s="142">
        <v>2</v>
      </c>
      <c r="E20" s="142">
        <v>2</v>
      </c>
      <c r="F20" s="142">
        <v>2</v>
      </c>
      <c r="G20" s="218">
        <v>2</v>
      </c>
      <c r="H20" s="209" t="s">
        <v>48</v>
      </c>
      <c r="I20" s="206">
        <v>3</v>
      </c>
      <c r="J20" s="206">
        <v>2</v>
      </c>
      <c r="K20" s="206">
        <v>2</v>
      </c>
      <c r="L20" s="32"/>
      <c r="M20" s="116"/>
      <c r="N20" s="202" t="s">
        <v>142</v>
      </c>
      <c r="O20" s="206">
        <v>3</v>
      </c>
      <c r="P20" s="206">
        <v>2</v>
      </c>
      <c r="Q20" s="206">
        <v>2</v>
      </c>
      <c r="R20" s="32"/>
      <c r="S20" s="116"/>
      <c r="T20" s="208" t="s">
        <v>253</v>
      </c>
      <c r="U20" s="206">
        <v>3</v>
      </c>
      <c r="V20" s="32"/>
      <c r="W20" s="32"/>
      <c r="X20" s="206">
        <v>3</v>
      </c>
      <c r="Y20" s="204">
        <v>3</v>
      </c>
      <c r="Z20" s="105"/>
      <c r="AB20" s="17" t="s">
        <v>60</v>
      </c>
      <c r="AC20" s="18">
        <f>SUMIF($I$5:$I$14,"=1",$K$5:$K$14)</f>
        <v>6</v>
      </c>
      <c r="AD20" s="18">
        <f>SUMIF($I$5:$I$14,"=2",$K$5:$K$14)</f>
        <v>6</v>
      </c>
      <c r="AE20" s="19">
        <f>J38</f>
        <v>6</v>
      </c>
      <c r="AF20" s="13">
        <f t="shared" si="1"/>
        <v>18</v>
      </c>
    </row>
    <row r="21" spans="1:32" ht="16.5">
      <c r="A21" s="346"/>
      <c r="B21" s="254" t="s">
        <v>176</v>
      </c>
      <c r="C21" s="224">
        <v>3</v>
      </c>
      <c r="D21" s="268"/>
      <c r="E21" s="268"/>
      <c r="F21" s="226">
        <v>2</v>
      </c>
      <c r="G21" s="227">
        <v>2</v>
      </c>
      <c r="H21" s="131" t="s">
        <v>45</v>
      </c>
      <c r="I21" s="32">
        <v>3</v>
      </c>
      <c r="J21" s="32">
        <v>2</v>
      </c>
      <c r="K21" s="32">
        <v>2</v>
      </c>
      <c r="L21" s="32"/>
      <c r="M21" s="116"/>
      <c r="N21" s="202" t="s">
        <v>175</v>
      </c>
      <c r="O21" s="206">
        <v>3</v>
      </c>
      <c r="P21" s="206">
        <v>2</v>
      </c>
      <c r="Q21" s="206">
        <v>2</v>
      </c>
      <c r="R21" s="32"/>
      <c r="S21" s="116"/>
      <c r="T21" s="132" t="s">
        <v>152</v>
      </c>
      <c r="U21" s="32">
        <v>3</v>
      </c>
      <c r="V21" s="32">
        <v>2</v>
      </c>
      <c r="W21" s="32">
        <v>2</v>
      </c>
      <c r="X21" s="32"/>
      <c r="Y21" s="116"/>
      <c r="Z21" s="105"/>
      <c r="AB21" s="17" t="s">
        <v>61</v>
      </c>
      <c r="AC21" s="18">
        <f>SUMIF($I$5:$I$14,"=1",$M$5:$M$14)</f>
        <v>6</v>
      </c>
      <c r="AD21" s="18">
        <f>SUMIF($I$5:$I$14,"=2",$M$5:$M$14)</f>
        <v>6</v>
      </c>
      <c r="AE21" s="19">
        <f>M38</f>
        <v>8</v>
      </c>
      <c r="AF21" s="13">
        <f t="shared" si="1"/>
        <v>20</v>
      </c>
    </row>
    <row r="22" spans="1:32" ht="16.5">
      <c r="A22" s="346"/>
      <c r="B22" s="138" t="s">
        <v>77</v>
      </c>
      <c r="C22" s="219">
        <v>3</v>
      </c>
      <c r="D22" s="219"/>
      <c r="E22" s="219"/>
      <c r="F22" s="219">
        <v>3</v>
      </c>
      <c r="G22" s="220">
        <v>3</v>
      </c>
      <c r="H22" s="139" t="s">
        <v>205</v>
      </c>
      <c r="I22" s="32">
        <v>3</v>
      </c>
      <c r="J22" s="32">
        <v>2</v>
      </c>
      <c r="K22" s="32">
        <v>2</v>
      </c>
      <c r="L22" s="123"/>
      <c r="M22" s="124"/>
      <c r="N22" s="31" t="s">
        <v>156</v>
      </c>
      <c r="O22" s="32">
        <v>3</v>
      </c>
      <c r="P22" s="32">
        <v>3</v>
      </c>
      <c r="Q22" s="32">
        <v>3</v>
      </c>
      <c r="R22" s="32"/>
      <c r="S22" s="116"/>
      <c r="T22" s="135" t="s">
        <v>40</v>
      </c>
      <c r="U22" s="136">
        <v>3</v>
      </c>
      <c r="V22" s="136">
        <v>3</v>
      </c>
      <c r="W22" s="136">
        <v>3</v>
      </c>
      <c r="X22" s="136"/>
      <c r="Y22" s="137"/>
      <c r="Z22" s="105"/>
      <c r="AB22" s="17" t="s">
        <v>62</v>
      </c>
      <c r="AC22" s="18">
        <f>SUMIF($O$5:$O$14,"=1",$Q$5:$Q$14)</f>
        <v>1</v>
      </c>
      <c r="AD22" s="18">
        <f>SUMIF($O$5:$O$14,"=2",$Q$5:$Q$14)</f>
        <v>0</v>
      </c>
      <c r="AE22" s="19">
        <f>Q38</f>
        <v>15</v>
      </c>
      <c r="AF22" s="13">
        <f t="shared" si="1"/>
        <v>16</v>
      </c>
    </row>
    <row r="23" spans="1:32" ht="16.5">
      <c r="A23" s="346"/>
      <c r="B23" s="31" t="s">
        <v>183</v>
      </c>
      <c r="C23" s="219">
        <v>3</v>
      </c>
      <c r="D23" s="142">
        <v>3</v>
      </c>
      <c r="E23" s="142">
        <v>3</v>
      </c>
      <c r="F23" s="219"/>
      <c r="G23" s="220"/>
      <c r="H23" s="131" t="s">
        <v>38</v>
      </c>
      <c r="I23" s="32">
        <v>3</v>
      </c>
      <c r="J23" s="32" t="s">
        <v>39</v>
      </c>
      <c r="K23" s="32" t="s">
        <v>39</v>
      </c>
      <c r="L23" s="140">
        <v>3</v>
      </c>
      <c r="M23" s="141">
        <v>3</v>
      </c>
      <c r="N23" s="31" t="s">
        <v>144</v>
      </c>
      <c r="O23" s="32">
        <v>3</v>
      </c>
      <c r="P23" s="32"/>
      <c r="Q23" s="32"/>
      <c r="R23" s="32">
        <v>3</v>
      </c>
      <c r="S23" s="116">
        <v>3</v>
      </c>
      <c r="T23" s="208" t="s">
        <v>153</v>
      </c>
      <c r="U23" s="206">
        <v>3</v>
      </c>
      <c r="V23" s="206">
        <v>2</v>
      </c>
      <c r="W23" s="206">
        <v>2</v>
      </c>
      <c r="X23" s="32"/>
      <c r="Y23" s="116"/>
      <c r="Z23" s="105"/>
      <c r="AB23" s="17" t="s">
        <v>63</v>
      </c>
      <c r="AC23" s="18">
        <f>SUMIF($O$5:$O$14,"=1",$S$5:$S$14)</f>
        <v>2</v>
      </c>
      <c r="AD23" s="18">
        <f>SUMIF($O$5:$O$14,"=2",$S$5:$S$14)</f>
        <v>3</v>
      </c>
      <c r="AE23" s="19">
        <f>S38</f>
        <v>12</v>
      </c>
      <c r="AF23" s="13">
        <f t="shared" si="1"/>
        <v>17</v>
      </c>
    </row>
    <row r="24" spans="1:32" ht="16.5">
      <c r="A24" s="346"/>
      <c r="B24" s="31" t="s">
        <v>204</v>
      </c>
      <c r="C24" s="142">
        <v>3</v>
      </c>
      <c r="D24" s="142"/>
      <c r="E24" s="142"/>
      <c r="F24" s="142">
        <v>2</v>
      </c>
      <c r="G24" s="218">
        <v>2</v>
      </c>
      <c r="H24" s="209" t="s">
        <v>164</v>
      </c>
      <c r="I24" s="206">
        <v>3</v>
      </c>
      <c r="J24" s="266"/>
      <c r="K24" s="266"/>
      <c r="L24" s="252">
        <v>3</v>
      </c>
      <c r="M24" s="228">
        <v>3</v>
      </c>
      <c r="N24" s="31" t="s">
        <v>145</v>
      </c>
      <c r="O24" s="32">
        <v>3</v>
      </c>
      <c r="P24" s="32"/>
      <c r="Q24" s="32"/>
      <c r="R24" s="32">
        <v>3</v>
      </c>
      <c r="S24" s="116">
        <v>3</v>
      </c>
      <c r="T24" s="208" t="s">
        <v>154</v>
      </c>
      <c r="U24" s="206">
        <v>3</v>
      </c>
      <c r="V24" s="206">
        <v>2</v>
      </c>
      <c r="W24" s="206">
        <v>2</v>
      </c>
      <c r="X24" s="32"/>
      <c r="Y24" s="116"/>
      <c r="Z24" s="105"/>
      <c r="AB24" s="17" t="s">
        <v>64</v>
      </c>
      <c r="AC24" s="18">
        <f>SUMIF($U$5:$U$14,"=1",$W$5:$W$14)</f>
        <v>0</v>
      </c>
      <c r="AD24" s="18">
        <f>SUMIF($U$5:$U$14,"=2",$W$5:$W$14)</f>
        <v>3</v>
      </c>
      <c r="AE24" s="19">
        <f>W38</f>
        <v>9</v>
      </c>
      <c r="AF24" s="13">
        <f t="shared" si="1"/>
        <v>12</v>
      </c>
    </row>
    <row r="25" spans="1:32" ht="17.25" thickBot="1">
      <c r="A25" s="346"/>
      <c r="B25" s="202" t="s">
        <v>231</v>
      </c>
      <c r="C25" s="224">
        <v>3</v>
      </c>
      <c r="D25" s="224">
        <v>2</v>
      </c>
      <c r="E25" s="224">
        <v>2</v>
      </c>
      <c r="F25" s="123"/>
      <c r="G25" s="124"/>
      <c r="H25" s="260" t="s">
        <v>47</v>
      </c>
      <c r="I25" s="259">
        <v>3</v>
      </c>
      <c r="J25" s="259"/>
      <c r="K25" s="259"/>
      <c r="L25" s="258">
        <v>3</v>
      </c>
      <c r="M25" s="261">
        <v>3</v>
      </c>
      <c r="N25" s="202" t="s">
        <v>146</v>
      </c>
      <c r="O25" s="206">
        <v>3</v>
      </c>
      <c r="P25" s="259"/>
      <c r="Q25" s="259"/>
      <c r="R25" s="206">
        <v>3</v>
      </c>
      <c r="S25" s="204">
        <v>3</v>
      </c>
      <c r="T25" s="208" t="s">
        <v>162</v>
      </c>
      <c r="U25" s="206">
        <v>3</v>
      </c>
      <c r="V25" s="206">
        <v>3</v>
      </c>
      <c r="W25" s="206">
        <v>3</v>
      </c>
      <c r="X25" s="32"/>
      <c r="Y25" s="116"/>
      <c r="Z25" s="105"/>
      <c r="AB25" s="20" t="s">
        <v>65</v>
      </c>
      <c r="AC25" s="21">
        <f>SUMIF($U$5:$U$14,"=1",$Y$5:$Y$14)</f>
        <v>0</v>
      </c>
      <c r="AD25" s="21">
        <f>SUMIF($U$5:$U$14,"=2",$Y$5:$Y$14)</f>
        <v>0</v>
      </c>
      <c r="AE25" s="22">
        <f>Y38</f>
        <v>9</v>
      </c>
      <c r="AF25" s="13">
        <f t="shared" si="1"/>
        <v>9</v>
      </c>
    </row>
    <row r="26" spans="1:32" ht="17.25" thickTop="1">
      <c r="A26" s="346"/>
      <c r="B26" s="263"/>
      <c r="C26" s="258"/>
      <c r="D26" s="258"/>
      <c r="E26" s="258"/>
      <c r="F26" s="266"/>
      <c r="G26" s="124"/>
      <c r="H26" s="131" t="s">
        <v>151</v>
      </c>
      <c r="I26" s="32">
        <v>3</v>
      </c>
      <c r="J26" s="32"/>
      <c r="K26" s="32"/>
      <c r="L26" s="142">
        <v>3</v>
      </c>
      <c r="M26" s="141">
        <v>3</v>
      </c>
      <c r="N26" s="31" t="s">
        <v>147</v>
      </c>
      <c r="O26" s="32">
        <v>3</v>
      </c>
      <c r="P26" s="32"/>
      <c r="Q26" s="32"/>
      <c r="R26" s="32">
        <v>3</v>
      </c>
      <c r="S26" s="116">
        <v>3</v>
      </c>
      <c r="T26" s="208" t="s">
        <v>251</v>
      </c>
      <c r="U26" s="206">
        <v>3</v>
      </c>
      <c r="V26" s="206">
        <v>3</v>
      </c>
      <c r="W26" s="206">
        <v>3</v>
      </c>
      <c r="X26" s="118"/>
      <c r="Y26" s="116"/>
      <c r="Z26" s="105"/>
      <c r="AB26" s="11" t="s">
        <v>66</v>
      </c>
      <c r="AC26" s="12">
        <f>SUM(AC18:AC25)</f>
        <v>29</v>
      </c>
      <c r="AD26" s="12">
        <f>SUM(AD18:AD25)</f>
        <v>26</v>
      </c>
      <c r="AE26" s="12">
        <f>SUM(AE18:AE25)</f>
        <v>73</v>
      </c>
      <c r="AF26" s="12">
        <f>SUM(AF18:AF25)</f>
        <v>128</v>
      </c>
    </row>
    <row r="27" spans="1:26" ht="16.5">
      <c r="A27" s="346"/>
      <c r="B27" s="31"/>
      <c r="C27" s="142"/>
      <c r="D27" s="142"/>
      <c r="E27" s="142"/>
      <c r="F27" s="142"/>
      <c r="G27" s="218"/>
      <c r="H27" s="131" t="s">
        <v>50</v>
      </c>
      <c r="I27" s="32">
        <v>3</v>
      </c>
      <c r="J27" s="32"/>
      <c r="K27" s="32"/>
      <c r="L27" s="142">
        <v>3</v>
      </c>
      <c r="M27" s="141">
        <v>3</v>
      </c>
      <c r="N27" s="31" t="s">
        <v>171</v>
      </c>
      <c r="O27" s="32">
        <v>3</v>
      </c>
      <c r="P27" s="32"/>
      <c r="Q27" s="32"/>
      <c r="R27" s="32">
        <v>3</v>
      </c>
      <c r="S27" s="116">
        <v>3</v>
      </c>
      <c r="T27" s="208" t="s">
        <v>252</v>
      </c>
      <c r="U27" s="206">
        <v>3</v>
      </c>
      <c r="V27" s="206">
        <v>3</v>
      </c>
      <c r="W27" s="206">
        <v>3</v>
      </c>
      <c r="X27" s="32"/>
      <c r="Y27" s="116"/>
      <c r="Z27" s="105"/>
    </row>
    <row r="28" spans="1:26" ht="16.5">
      <c r="A28" s="346"/>
      <c r="B28" s="31"/>
      <c r="C28" s="142"/>
      <c r="D28" s="142"/>
      <c r="E28" s="142"/>
      <c r="F28" s="142"/>
      <c r="G28" s="218"/>
      <c r="H28" s="254" t="s">
        <v>226</v>
      </c>
      <c r="I28" s="206">
        <v>3</v>
      </c>
      <c r="J28" s="123"/>
      <c r="K28" s="123"/>
      <c r="L28" s="211">
        <v>3</v>
      </c>
      <c r="M28" s="265">
        <v>3</v>
      </c>
      <c r="N28" s="31" t="s">
        <v>174</v>
      </c>
      <c r="O28" s="32">
        <v>3</v>
      </c>
      <c r="P28" s="32"/>
      <c r="Q28" s="32"/>
      <c r="R28" s="32">
        <v>3</v>
      </c>
      <c r="S28" s="116">
        <v>3</v>
      </c>
      <c r="T28" s="202" t="s">
        <v>135</v>
      </c>
      <c r="U28" s="206">
        <v>3</v>
      </c>
      <c r="V28" s="206">
        <v>3</v>
      </c>
      <c r="W28" s="206">
        <v>3</v>
      </c>
      <c r="X28" s="32"/>
      <c r="Y28" s="116"/>
      <c r="Z28" s="105"/>
    </row>
    <row r="29" spans="1:26" ht="16.5">
      <c r="A29" s="346"/>
      <c r="B29" s="31"/>
      <c r="C29" s="142"/>
      <c r="D29" s="142"/>
      <c r="E29" s="142"/>
      <c r="F29" s="142"/>
      <c r="G29" s="218"/>
      <c r="H29" s="31" t="s">
        <v>228</v>
      </c>
      <c r="I29" s="142">
        <v>3</v>
      </c>
      <c r="J29" s="142">
        <v>3</v>
      </c>
      <c r="K29" s="142">
        <v>3</v>
      </c>
      <c r="L29" s="123"/>
      <c r="M29" s="124"/>
      <c r="N29" s="31" t="s">
        <v>43</v>
      </c>
      <c r="O29" s="32">
        <v>3</v>
      </c>
      <c r="P29" s="32"/>
      <c r="Q29" s="32"/>
      <c r="R29" s="32">
        <v>3</v>
      </c>
      <c r="S29" s="116">
        <v>3</v>
      </c>
      <c r="T29" s="132" t="s">
        <v>159</v>
      </c>
      <c r="U29" s="32">
        <v>3</v>
      </c>
      <c r="V29" s="32"/>
      <c r="W29" s="32"/>
      <c r="X29" s="32">
        <v>3</v>
      </c>
      <c r="Y29" s="116">
        <v>3</v>
      </c>
      <c r="Z29" s="105"/>
    </row>
    <row r="30" spans="1:26" ht="16.5">
      <c r="A30" s="346"/>
      <c r="B30" s="31"/>
      <c r="C30" s="142"/>
      <c r="D30" s="142"/>
      <c r="E30" s="142"/>
      <c r="F30" s="123"/>
      <c r="G30" s="127"/>
      <c r="H30" s="31" t="s">
        <v>229</v>
      </c>
      <c r="I30" s="142">
        <v>3</v>
      </c>
      <c r="J30" s="142"/>
      <c r="K30" s="142"/>
      <c r="L30" s="142">
        <v>3</v>
      </c>
      <c r="M30" s="142">
        <v>3</v>
      </c>
      <c r="N30" s="31" t="s">
        <v>44</v>
      </c>
      <c r="O30" s="32">
        <v>3</v>
      </c>
      <c r="P30" s="32"/>
      <c r="Q30" s="32"/>
      <c r="R30" s="32">
        <v>3</v>
      </c>
      <c r="S30" s="116">
        <v>3</v>
      </c>
      <c r="T30" s="132" t="s">
        <v>160</v>
      </c>
      <c r="U30" s="32">
        <v>3</v>
      </c>
      <c r="V30" s="32"/>
      <c r="W30" s="32"/>
      <c r="X30" s="32">
        <v>3</v>
      </c>
      <c r="Y30" s="116">
        <v>3</v>
      </c>
      <c r="Z30" s="105"/>
    </row>
    <row r="31" spans="1:26" ht="16.5">
      <c r="A31" s="346"/>
      <c r="B31" s="31"/>
      <c r="C31" s="142"/>
      <c r="D31" s="142"/>
      <c r="E31" s="142"/>
      <c r="F31" s="142"/>
      <c r="G31" s="218"/>
      <c r="H31" s="202" t="s">
        <v>232</v>
      </c>
      <c r="I31" s="224">
        <v>3</v>
      </c>
      <c r="J31" s="142"/>
      <c r="K31" s="142"/>
      <c r="L31" s="224">
        <v>3</v>
      </c>
      <c r="M31" s="224">
        <v>3</v>
      </c>
      <c r="N31" s="31" t="s">
        <v>173</v>
      </c>
      <c r="O31" s="32">
        <v>3</v>
      </c>
      <c r="P31" s="32"/>
      <c r="Q31" s="32"/>
      <c r="R31" s="32">
        <v>2</v>
      </c>
      <c r="S31" s="116">
        <v>2</v>
      </c>
      <c r="T31" s="132" t="s">
        <v>137</v>
      </c>
      <c r="U31" s="32">
        <v>3</v>
      </c>
      <c r="V31" s="32"/>
      <c r="W31" s="32"/>
      <c r="X31" s="32">
        <v>3</v>
      </c>
      <c r="Y31" s="116">
        <v>3</v>
      </c>
      <c r="Z31" s="105"/>
    </row>
    <row r="32" spans="1:26" ht="16.5">
      <c r="A32" s="346"/>
      <c r="B32" s="31"/>
      <c r="C32" s="142"/>
      <c r="D32" s="142"/>
      <c r="E32" s="142"/>
      <c r="F32" s="142"/>
      <c r="G32" s="218"/>
      <c r="H32" s="103"/>
      <c r="I32" s="258"/>
      <c r="J32" s="258"/>
      <c r="K32" s="258"/>
      <c r="L32" s="258"/>
      <c r="M32" s="258"/>
      <c r="N32" s="31" t="s">
        <v>141</v>
      </c>
      <c r="O32" s="32">
        <v>3</v>
      </c>
      <c r="P32" s="32"/>
      <c r="Q32" s="32"/>
      <c r="R32" s="32">
        <v>2</v>
      </c>
      <c r="S32" s="116">
        <v>2</v>
      </c>
      <c r="T32" s="208" t="s">
        <v>211</v>
      </c>
      <c r="U32" s="206">
        <v>3</v>
      </c>
      <c r="V32" s="32"/>
      <c r="W32" s="32"/>
      <c r="X32" s="206">
        <v>3</v>
      </c>
      <c r="Y32" s="204">
        <v>3</v>
      </c>
      <c r="Z32" s="105"/>
    </row>
    <row r="33" spans="1:26" ht="16.5">
      <c r="A33" s="346"/>
      <c r="B33" s="31"/>
      <c r="C33" s="142"/>
      <c r="D33" s="142"/>
      <c r="E33" s="142"/>
      <c r="F33" s="142"/>
      <c r="G33" s="218"/>
      <c r="H33" s="103"/>
      <c r="I33" s="123"/>
      <c r="J33" s="123"/>
      <c r="K33" s="123"/>
      <c r="L33" s="103"/>
      <c r="M33" s="113"/>
      <c r="N33" s="31" t="s">
        <v>161</v>
      </c>
      <c r="O33" s="32">
        <v>3</v>
      </c>
      <c r="P33" s="32"/>
      <c r="Q33" s="32"/>
      <c r="R33" s="32">
        <v>3</v>
      </c>
      <c r="S33" s="116">
        <v>3</v>
      </c>
      <c r="T33" s="132" t="s">
        <v>155</v>
      </c>
      <c r="U33" s="32">
        <v>3</v>
      </c>
      <c r="V33" s="32"/>
      <c r="W33" s="32"/>
      <c r="X33" s="32">
        <v>3</v>
      </c>
      <c r="Y33" s="116">
        <v>3</v>
      </c>
      <c r="Z33" s="105"/>
    </row>
    <row r="34" spans="1:26" ht="16.5">
      <c r="A34" s="346"/>
      <c r="B34" s="31"/>
      <c r="C34" s="142"/>
      <c r="D34" s="142"/>
      <c r="E34" s="142"/>
      <c r="F34" s="142"/>
      <c r="G34" s="218"/>
      <c r="H34" s="103"/>
      <c r="I34" s="123"/>
      <c r="J34" s="123"/>
      <c r="K34" s="123"/>
      <c r="L34" s="123"/>
      <c r="M34" s="124"/>
      <c r="N34" s="202" t="s">
        <v>236</v>
      </c>
      <c r="O34" s="206">
        <v>3</v>
      </c>
      <c r="P34" s="259"/>
      <c r="Q34" s="259"/>
      <c r="R34" s="206">
        <v>3</v>
      </c>
      <c r="S34" s="204">
        <v>3</v>
      </c>
      <c r="T34" s="132" t="s">
        <v>157</v>
      </c>
      <c r="U34" s="32">
        <v>3</v>
      </c>
      <c r="V34" s="32"/>
      <c r="W34" s="32"/>
      <c r="X34" s="32">
        <v>3</v>
      </c>
      <c r="Y34" s="116">
        <v>3</v>
      </c>
      <c r="Z34" s="105"/>
    </row>
    <row r="35" spans="1:26" ht="16.5">
      <c r="A35" s="346"/>
      <c r="B35" s="31"/>
      <c r="C35" s="142"/>
      <c r="D35" s="142"/>
      <c r="E35" s="142"/>
      <c r="F35" s="142"/>
      <c r="G35" s="218"/>
      <c r="H35" s="103"/>
      <c r="I35" s="123"/>
      <c r="J35" s="123"/>
      <c r="K35" s="123"/>
      <c r="L35" s="123"/>
      <c r="M35" s="124"/>
      <c r="N35" s="254" t="s">
        <v>237</v>
      </c>
      <c r="O35" s="206">
        <v>3</v>
      </c>
      <c r="P35" s="259"/>
      <c r="Q35" s="259"/>
      <c r="R35" s="206">
        <v>2</v>
      </c>
      <c r="S35" s="204">
        <v>2</v>
      </c>
      <c r="T35" s="132" t="s">
        <v>158</v>
      </c>
      <c r="U35" s="32">
        <v>3</v>
      </c>
      <c r="V35" s="32"/>
      <c r="W35" s="32"/>
      <c r="X35" s="32">
        <v>3</v>
      </c>
      <c r="Y35" s="116">
        <v>3</v>
      </c>
      <c r="Z35" s="105"/>
    </row>
    <row r="36" spans="1:26" ht="16.5">
      <c r="A36" s="346"/>
      <c r="B36" s="31"/>
      <c r="C36" s="142"/>
      <c r="D36" s="142"/>
      <c r="E36" s="142"/>
      <c r="F36" s="142"/>
      <c r="G36" s="218"/>
      <c r="H36" s="103"/>
      <c r="I36" s="123"/>
      <c r="J36" s="123"/>
      <c r="K36" s="123"/>
      <c r="L36" s="123"/>
      <c r="M36" s="124"/>
      <c r="N36" s="202" t="s">
        <v>238</v>
      </c>
      <c r="O36" s="206">
        <v>3</v>
      </c>
      <c r="P36" s="259"/>
      <c r="Q36" s="259"/>
      <c r="R36" s="206">
        <v>2</v>
      </c>
      <c r="S36" s="204">
        <v>2</v>
      </c>
      <c r="T36" s="208" t="s">
        <v>254</v>
      </c>
      <c r="U36" s="206">
        <v>3</v>
      </c>
      <c r="V36" s="32"/>
      <c r="W36" s="32"/>
      <c r="X36" s="206">
        <v>3</v>
      </c>
      <c r="Y36" s="204">
        <v>3</v>
      </c>
      <c r="Z36" s="105"/>
    </row>
    <row r="37" spans="1:26" ht="16.5">
      <c r="A37" s="346"/>
      <c r="B37" s="31"/>
      <c r="C37" s="142"/>
      <c r="D37" s="142"/>
      <c r="E37" s="142"/>
      <c r="F37" s="142"/>
      <c r="G37" s="218"/>
      <c r="H37" s="103"/>
      <c r="I37" s="123"/>
      <c r="J37" s="123"/>
      <c r="K37" s="123"/>
      <c r="L37" s="123"/>
      <c r="M37" s="124"/>
      <c r="N37" s="263"/>
      <c r="O37" s="259"/>
      <c r="P37" s="259"/>
      <c r="Q37" s="259"/>
      <c r="R37" s="259"/>
      <c r="S37" s="267"/>
      <c r="T37" s="209" t="s">
        <v>255</v>
      </c>
      <c r="U37" s="206">
        <v>3</v>
      </c>
      <c r="V37" s="32"/>
      <c r="W37" s="32"/>
      <c r="X37" s="206">
        <v>3</v>
      </c>
      <c r="Y37" s="204">
        <v>3</v>
      </c>
      <c r="Z37" s="105"/>
    </row>
    <row r="38" spans="1:26" ht="16.5">
      <c r="A38" s="346"/>
      <c r="B38" s="343" t="s">
        <v>10</v>
      </c>
      <c r="C38" s="344"/>
      <c r="D38" s="219">
        <v>6</v>
      </c>
      <c r="E38" s="219">
        <v>6</v>
      </c>
      <c r="F38" s="219">
        <v>8</v>
      </c>
      <c r="G38" s="220">
        <v>8</v>
      </c>
      <c r="H38" s="347" t="s">
        <v>51</v>
      </c>
      <c r="I38" s="348"/>
      <c r="J38" s="189">
        <v>6</v>
      </c>
      <c r="K38" s="189">
        <v>6</v>
      </c>
      <c r="L38" s="189">
        <v>8</v>
      </c>
      <c r="M38" s="190">
        <v>8</v>
      </c>
      <c r="N38" s="343" t="s">
        <v>10</v>
      </c>
      <c r="O38" s="344"/>
      <c r="P38" s="119">
        <v>15</v>
      </c>
      <c r="Q38" s="119">
        <v>15</v>
      </c>
      <c r="R38" s="119">
        <v>12</v>
      </c>
      <c r="S38" s="125">
        <v>12</v>
      </c>
      <c r="T38" s="359" t="s">
        <v>53</v>
      </c>
      <c r="U38" s="344"/>
      <c r="V38" s="119">
        <v>9</v>
      </c>
      <c r="W38" s="119">
        <v>9</v>
      </c>
      <c r="X38" s="119">
        <v>9</v>
      </c>
      <c r="Y38" s="125">
        <v>9</v>
      </c>
      <c r="Z38" s="105"/>
    </row>
    <row r="39" spans="1:26" ht="17.25" thickBot="1">
      <c r="A39" s="339"/>
      <c r="B39" s="342" t="s">
        <v>11</v>
      </c>
      <c r="C39" s="341"/>
      <c r="D39" s="186">
        <f>SUM(D15+D38)</f>
        <v>18</v>
      </c>
      <c r="E39" s="186">
        <f>SUM(E15+E38)</f>
        <v>18</v>
      </c>
      <c r="F39" s="186">
        <f>SUM(F15+F38)</f>
        <v>18</v>
      </c>
      <c r="G39" s="191">
        <f>SUM(G15+G38)</f>
        <v>18</v>
      </c>
      <c r="H39" s="342" t="s">
        <v>52</v>
      </c>
      <c r="I39" s="341"/>
      <c r="J39" s="186">
        <f>SUM(J15+J38)</f>
        <v>18</v>
      </c>
      <c r="K39" s="186">
        <f>SUM(K15+K38)</f>
        <v>18</v>
      </c>
      <c r="L39" s="186">
        <f>SUM(L15+L38)</f>
        <v>20</v>
      </c>
      <c r="M39" s="187">
        <f>SUM(M15+M38)</f>
        <v>20</v>
      </c>
      <c r="N39" s="342" t="s">
        <v>11</v>
      </c>
      <c r="O39" s="341"/>
      <c r="P39" s="186">
        <f>SUM(P15+P38)</f>
        <v>16</v>
      </c>
      <c r="Q39" s="186">
        <f>SUM(Q15+Q38)</f>
        <v>16</v>
      </c>
      <c r="R39" s="186">
        <f>SUM(R15+R38)</f>
        <v>17</v>
      </c>
      <c r="S39" s="187">
        <f>SUM(S15+S38)</f>
        <v>17</v>
      </c>
      <c r="T39" s="340" t="s">
        <v>54</v>
      </c>
      <c r="U39" s="341"/>
      <c r="V39" s="186">
        <f>SUM(V15+V38)</f>
        <v>12</v>
      </c>
      <c r="W39" s="186">
        <f>SUM(W15+W38)</f>
        <v>12</v>
      </c>
      <c r="X39" s="186">
        <f>SUM(X15+X38)</f>
        <v>9</v>
      </c>
      <c r="Y39" s="187">
        <v>9</v>
      </c>
      <c r="Z39" s="105"/>
    </row>
    <row r="40" spans="1:25" ht="16.5">
      <c r="A40" s="338"/>
      <c r="B40" s="192" t="s">
        <v>27</v>
      </c>
      <c r="C40" s="324" t="s">
        <v>28</v>
      </c>
      <c r="D40" s="324"/>
      <c r="E40" s="324"/>
      <c r="F40" s="324"/>
      <c r="G40" s="345"/>
      <c r="H40" s="193" t="s">
        <v>21</v>
      </c>
      <c r="I40" s="360" t="s">
        <v>29</v>
      </c>
      <c r="J40" s="360"/>
      <c r="K40" s="360"/>
      <c r="L40" s="360"/>
      <c r="M40" s="361"/>
      <c r="N40" s="192" t="s">
        <v>22</v>
      </c>
      <c r="O40" s="324" t="s">
        <v>17</v>
      </c>
      <c r="P40" s="324"/>
      <c r="Q40" s="324"/>
      <c r="R40" s="324"/>
      <c r="S40" s="345"/>
      <c r="T40" s="193" t="s">
        <v>18</v>
      </c>
      <c r="U40" s="324" t="s">
        <v>30</v>
      </c>
      <c r="V40" s="324"/>
      <c r="W40" s="324"/>
      <c r="X40" s="324"/>
      <c r="Y40" s="325"/>
    </row>
    <row r="41" spans="1:25" ht="17.25" thickBot="1">
      <c r="A41" s="339"/>
      <c r="B41" s="194" t="s">
        <v>19</v>
      </c>
      <c r="C41" s="286" t="s">
        <v>132</v>
      </c>
      <c r="D41" s="287"/>
      <c r="E41" s="287"/>
      <c r="F41" s="287"/>
      <c r="G41" s="287"/>
      <c r="H41" s="195" t="s">
        <v>208</v>
      </c>
      <c r="I41" s="286" t="s">
        <v>209</v>
      </c>
      <c r="J41" s="287"/>
      <c r="K41" s="287"/>
      <c r="L41" s="287"/>
      <c r="M41" s="288"/>
      <c r="N41" s="196" t="s">
        <v>46</v>
      </c>
      <c r="O41" s="286" t="s">
        <v>210</v>
      </c>
      <c r="P41" s="287"/>
      <c r="Q41" s="287"/>
      <c r="R41" s="287"/>
      <c r="S41" s="287"/>
      <c r="T41" s="195" t="s">
        <v>209</v>
      </c>
      <c r="U41" s="286" t="s">
        <v>133</v>
      </c>
      <c r="V41" s="350"/>
      <c r="W41" s="350"/>
      <c r="X41" s="350"/>
      <c r="Y41" s="351"/>
    </row>
    <row r="42" spans="1:28" ht="16.5">
      <c r="A42" s="197"/>
      <c r="B42" s="353" t="s">
        <v>227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AB42" s="25"/>
    </row>
    <row r="43" spans="1:29" ht="16.5">
      <c r="A43" s="198"/>
      <c r="B43" s="352" t="s">
        <v>31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AB43" s="25">
        <f>D39+F39+J39+L39+P39+R39+V39+X39</f>
        <v>128</v>
      </c>
      <c r="AC43" s="3">
        <f>E39+G39+K39+M39+Q39+S39+W39+Y39</f>
        <v>128</v>
      </c>
    </row>
    <row r="44" spans="1:33" s="6" customFormat="1" ht="16.5">
      <c r="A44" s="92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"/>
      <c r="AA44" s="3"/>
      <c r="AB44" s="3"/>
      <c r="AC44" s="3"/>
      <c r="AD44" s="3"/>
      <c r="AE44" s="3"/>
      <c r="AF44" s="3"/>
      <c r="AG44" s="3"/>
    </row>
    <row r="45" spans="1:25" s="9" customFormat="1" ht="16.5" customHeight="1">
      <c r="A45" s="8" t="s">
        <v>26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9" customFormat="1" ht="16.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="3" customFormat="1" ht="16.5"/>
    <row r="48" s="3" customFormat="1" ht="16.5"/>
    <row r="49" spans="2:33" ht="17.25" customHeight="1">
      <c r="B49" s="3"/>
      <c r="C49" s="3"/>
      <c r="D49" s="3"/>
      <c r="E49" s="3"/>
      <c r="F49" s="3"/>
      <c r="G49" s="3"/>
      <c r="H49" s="3"/>
      <c r="Y49" s="5"/>
      <c r="AA49" s="5"/>
      <c r="AB49" s="5"/>
      <c r="AC49" s="5"/>
      <c r="AD49" s="5"/>
      <c r="AE49" s="5"/>
      <c r="AF49" s="5"/>
      <c r="AG49" s="5"/>
    </row>
    <row r="50" spans="2:33" ht="16.5" customHeight="1">
      <c r="B50" s="3"/>
      <c r="C50" s="3"/>
      <c r="D50" s="3"/>
      <c r="E50" s="3"/>
      <c r="F50" s="3"/>
      <c r="G50" s="3"/>
      <c r="H50" s="3"/>
      <c r="Y50" s="5"/>
      <c r="AA50" s="5"/>
      <c r="AB50" s="5"/>
      <c r="AC50" s="5"/>
      <c r="AD50" s="5"/>
      <c r="AE50" s="5"/>
      <c r="AF50" s="5"/>
      <c r="AG50" s="5"/>
    </row>
    <row r="51" spans="2:33" ht="16.5">
      <c r="B51" s="3"/>
      <c r="C51" s="3"/>
      <c r="D51" s="3"/>
      <c r="E51" s="3"/>
      <c r="F51" s="3"/>
      <c r="G51" s="3"/>
      <c r="H51" s="3"/>
      <c r="Y51" s="5"/>
      <c r="AA51" s="5"/>
      <c r="AB51" s="5"/>
      <c r="AC51" s="5"/>
      <c r="AD51" s="5"/>
      <c r="AE51" s="5"/>
      <c r="AF51" s="5"/>
      <c r="AG51" s="5"/>
    </row>
    <row r="52" spans="2:33" ht="16.5" customHeight="1">
      <c r="B52" s="3"/>
      <c r="C52" s="3"/>
      <c r="D52" s="3"/>
      <c r="E52" s="3"/>
      <c r="F52" s="3"/>
      <c r="G52" s="3"/>
      <c r="H52" s="3"/>
      <c r="Y52" s="5"/>
      <c r="AA52" s="5"/>
      <c r="AB52" s="5"/>
      <c r="AC52" s="5"/>
      <c r="AD52" s="5"/>
      <c r="AE52" s="5"/>
      <c r="AF52" s="5"/>
      <c r="AG52" s="5"/>
    </row>
    <row r="53" spans="2:33" ht="16.5">
      <c r="B53" s="3"/>
      <c r="C53" s="3"/>
      <c r="D53" s="3"/>
      <c r="E53" s="3"/>
      <c r="F53" s="3"/>
      <c r="G53" s="3"/>
      <c r="H53" s="3"/>
      <c r="Y53" s="5"/>
      <c r="AA53" s="5"/>
      <c r="AB53" s="5"/>
      <c r="AC53" s="5"/>
      <c r="AD53" s="5"/>
      <c r="AE53" s="5"/>
      <c r="AF53" s="5"/>
      <c r="AG53" s="5"/>
    </row>
    <row r="54" spans="2:33" ht="16.5">
      <c r="B54" s="3"/>
      <c r="C54" s="3"/>
      <c r="D54" s="3"/>
      <c r="E54" s="3"/>
      <c r="F54" s="3"/>
      <c r="G54" s="3"/>
      <c r="H54" s="3"/>
      <c r="Y54" s="5"/>
      <c r="AA54" s="5"/>
      <c r="AB54" s="5"/>
      <c r="AC54" s="5"/>
      <c r="AD54" s="5"/>
      <c r="AE54" s="5"/>
      <c r="AF54" s="5"/>
      <c r="AG54" s="5"/>
    </row>
    <row r="55" spans="2:33" ht="16.5">
      <c r="B55" s="3"/>
      <c r="C55" s="3"/>
      <c r="D55" s="3"/>
      <c r="E55" s="3"/>
      <c r="F55" s="3"/>
      <c r="G55" s="3"/>
      <c r="H55" s="3"/>
      <c r="Y55" s="5"/>
      <c r="AA55" s="5"/>
      <c r="AB55" s="5"/>
      <c r="AC55" s="5"/>
      <c r="AD55" s="5"/>
      <c r="AE55" s="5"/>
      <c r="AF55" s="5"/>
      <c r="AG55" s="5"/>
    </row>
    <row r="56" spans="2:33" ht="16.5">
      <c r="B56" s="3"/>
      <c r="C56" s="3"/>
      <c r="D56" s="3"/>
      <c r="E56" s="3"/>
      <c r="F56" s="3"/>
      <c r="G56" s="3"/>
      <c r="H56" s="3"/>
      <c r="Y56" s="5"/>
      <c r="AA56" s="5"/>
      <c r="AB56" s="5"/>
      <c r="AC56" s="5"/>
      <c r="AD56" s="5"/>
      <c r="AE56" s="5"/>
      <c r="AF56" s="5"/>
      <c r="AG56" s="5"/>
    </row>
    <row r="57" spans="2:33" ht="16.5">
      <c r="B57" s="3"/>
      <c r="C57" s="3"/>
      <c r="D57" s="3"/>
      <c r="E57" s="3"/>
      <c r="F57" s="3"/>
      <c r="G57" s="3"/>
      <c r="H57" s="3"/>
      <c r="Y57" s="5"/>
      <c r="AA57" s="5"/>
      <c r="AB57" s="5"/>
      <c r="AC57" s="5"/>
      <c r="AD57" s="5"/>
      <c r="AE57" s="5"/>
      <c r="AF57" s="5"/>
      <c r="AG57" s="5"/>
    </row>
    <row r="58" spans="2:33" ht="16.5">
      <c r="B58" s="3"/>
      <c r="C58" s="3"/>
      <c r="D58" s="3"/>
      <c r="E58" s="3"/>
      <c r="F58" s="3"/>
      <c r="G58" s="3"/>
      <c r="H58" s="3"/>
      <c r="Y58" s="5"/>
      <c r="AA58" s="5"/>
      <c r="AB58" s="5"/>
      <c r="AC58" s="5"/>
      <c r="AD58" s="5"/>
      <c r="AE58" s="5"/>
      <c r="AF58" s="5"/>
      <c r="AG58" s="5"/>
    </row>
    <row r="59" spans="2:33" ht="16.5">
      <c r="B59" s="3"/>
      <c r="C59" s="3"/>
      <c r="D59" s="3"/>
      <c r="E59" s="3"/>
      <c r="F59" s="3"/>
      <c r="G59" s="3"/>
      <c r="H59" s="3"/>
      <c r="Y59" s="5"/>
      <c r="AA59" s="5"/>
      <c r="AB59" s="5"/>
      <c r="AC59" s="5"/>
      <c r="AD59" s="5"/>
      <c r="AE59" s="5"/>
      <c r="AF59" s="5"/>
      <c r="AG59" s="5"/>
    </row>
    <row r="60" spans="2:33" ht="16.5">
      <c r="B60" s="3"/>
      <c r="C60" s="3"/>
      <c r="D60" s="3"/>
      <c r="E60" s="3"/>
      <c r="F60" s="3"/>
      <c r="G60" s="3"/>
      <c r="H60" s="3"/>
      <c r="Y60" s="5"/>
      <c r="AA60" s="5"/>
      <c r="AB60" s="5"/>
      <c r="AC60" s="5"/>
      <c r="AD60" s="5"/>
      <c r="AE60" s="5"/>
      <c r="AF60" s="5"/>
      <c r="AG60" s="5"/>
    </row>
    <row r="61" spans="2:33" ht="16.5">
      <c r="B61" s="3"/>
      <c r="C61" s="3"/>
      <c r="D61" s="3"/>
      <c r="E61" s="3"/>
      <c r="F61" s="3"/>
      <c r="G61" s="3"/>
      <c r="H61" s="3"/>
      <c r="Y61" s="5"/>
      <c r="AA61" s="5"/>
      <c r="AB61" s="5"/>
      <c r="AC61" s="5"/>
      <c r="AD61" s="5"/>
      <c r="AE61" s="5"/>
      <c r="AF61" s="5"/>
      <c r="AG61" s="5"/>
    </row>
    <row r="62" spans="2:33" ht="16.5">
      <c r="B62" s="3"/>
      <c r="C62" s="3"/>
      <c r="D62" s="3"/>
      <c r="E62" s="3"/>
      <c r="F62" s="3"/>
      <c r="G62" s="3"/>
      <c r="H62" s="3"/>
      <c r="Y62" s="5"/>
      <c r="AA62" s="5"/>
      <c r="AB62" s="5"/>
      <c r="AC62" s="5"/>
      <c r="AD62" s="5"/>
      <c r="AE62" s="5"/>
      <c r="AF62" s="5"/>
      <c r="AG62" s="5"/>
    </row>
    <row r="63" spans="2:33" ht="16.5">
      <c r="B63" s="3"/>
      <c r="C63" s="3"/>
      <c r="D63" s="3"/>
      <c r="E63" s="3"/>
      <c r="F63" s="3"/>
      <c r="G63" s="3"/>
      <c r="H63" s="3"/>
      <c r="Y63" s="5"/>
      <c r="AA63" s="5"/>
      <c r="AB63" s="5"/>
      <c r="AC63" s="5"/>
      <c r="AD63" s="5"/>
      <c r="AE63" s="5"/>
      <c r="AF63" s="5"/>
      <c r="AG63" s="5"/>
    </row>
    <row r="64" spans="2:33" ht="16.5">
      <c r="B64" s="3"/>
      <c r="C64" s="3"/>
      <c r="D64" s="3"/>
      <c r="E64" s="3"/>
      <c r="F64" s="3"/>
      <c r="G64" s="3"/>
      <c r="H64" s="3"/>
      <c r="Y64" s="5"/>
      <c r="AA64" s="5"/>
      <c r="AB64" s="5"/>
      <c r="AC64" s="5"/>
      <c r="AD64" s="5"/>
      <c r="AE64" s="5"/>
      <c r="AF64" s="5"/>
      <c r="AG64" s="5"/>
    </row>
    <row r="65" spans="2:33" ht="16.5" customHeight="1">
      <c r="B65" s="3"/>
      <c r="C65" s="3"/>
      <c r="D65" s="3"/>
      <c r="E65" s="3"/>
      <c r="F65" s="3"/>
      <c r="G65" s="3"/>
      <c r="H65" s="3"/>
      <c r="Y65" s="5"/>
      <c r="AA65" s="5"/>
      <c r="AB65" s="5"/>
      <c r="AC65" s="5"/>
      <c r="AD65" s="5"/>
      <c r="AE65" s="5"/>
      <c r="AF65" s="5"/>
      <c r="AG65" s="5"/>
    </row>
    <row r="66" spans="2:33" ht="16.5">
      <c r="B66" s="3"/>
      <c r="C66" s="3"/>
      <c r="D66" s="3"/>
      <c r="E66" s="3"/>
      <c r="F66" s="3"/>
      <c r="G66" s="3"/>
      <c r="H66" s="3"/>
      <c r="Y66" s="5"/>
      <c r="AA66" s="5"/>
      <c r="AB66" s="5"/>
      <c r="AC66" s="5"/>
      <c r="AD66" s="5"/>
      <c r="AE66" s="5"/>
      <c r="AF66" s="5"/>
      <c r="AG66" s="5"/>
    </row>
    <row r="67" spans="2:33" ht="16.5">
      <c r="B67" s="3"/>
      <c r="C67" s="3"/>
      <c r="D67" s="3"/>
      <c r="E67" s="3"/>
      <c r="F67" s="3"/>
      <c r="G67" s="3"/>
      <c r="H67" s="3"/>
      <c r="Y67" s="5"/>
      <c r="AA67" s="5"/>
      <c r="AB67" s="5"/>
      <c r="AC67" s="5"/>
      <c r="AD67" s="5"/>
      <c r="AE67" s="5"/>
      <c r="AF67" s="5"/>
      <c r="AG67" s="5"/>
    </row>
    <row r="68" spans="2:33" ht="16.5">
      <c r="B68" s="3"/>
      <c r="C68" s="3"/>
      <c r="D68" s="3"/>
      <c r="E68" s="3"/>
      <c r="F68" s="3"/>
      <c r="G68" s="3"/>
      <c r="H68" s="3"/>
      <c r="Y68" s="5"/>
      <c r="AA68" s="5"/>
      <c r="AB68" s="5"/>
      <c r="AC68" s="5"/>
      <c r="AD68" s="5"/>
      <c r="AE68" s="5"/>
      <c r="AF68" s="5"/>
      <c r="AG68" s="5"/>
    </row>
    <row r="69" spans="2:33" ht="16.5">
      <c r="B69" s="3"/>
      <c r="C69" s="3"/>
      <c r="D69" s="3"/>
      <c r="E69" s="3"/>
      <c r="F69" s="3"/>
      <c r="G69" s="3"/>
      <c r="H69" s="3"/>
      <c r="Y69" s="5"/>
      <c r="AA69" s="5"/>
      <c r="AB69" s="5"/>
      <c r="AC69" s="5"/>
      <c r="AD69" s="5"/>
      <c r="AE69" s="5"/>
      <c r="AF69" s="5"/>
      <c r="AG69" s="5"/>
    </row>
    <row r="70" spans="2:33" ht="16.5">
      <c r="B70" s="3"/>
      <c r="C70" s="3"/>
      <c r="D70" s="3"/>
      <c r="E70" s="3"/>
      <c r="F70" s="3"/>
      <c r="G70" s="3"/>
      <c r="H70" s="3"/>
      <c r="Y70" s="5"/>
      <c r="AA70" s="5"/>
      <c r="AB70" s="5"/>
      <c r="AC70" s="5"/>
      <c r="AD70" s="5"/>
      <c r="AE70" s="5"/>
      <c r="AF70" s="5"/>
      <c r="AG70" s="5"/>
    </row>
    <row r="71" spans="2:33" ht="16.5">
      <c r="B71" s="3"/>
      <c r="C71" s="3"/>
      <c r="D71" s="3"/>
      <c r="E71" s="3"/>
      <c r="F71" s="3"/>
      <c r="G71" s="3"/>
      <c r="H71" s="3"/>
      <c r="Y71" s="5"/>
      <c r="AA71" s="5"/>
      <c r="AB71" s="5"/>
      <c r="AC71" s="5"/>
      <c r="AD71" s="5"/>
      <c r="AE71" s="5"/>
      <c r="AF71" s="5"/>
      <c r="AG71" s="5"/>
    </row>
    <row r="72" spans="2:33" ht="16.5">
      <c r="B72" s="3"/>
      <c r="C72" s="3"/>
      <c r="D72" s="3"/>
      <c r="E72" s="3"/>
      <c r="F72" s="3"/>
      <c r="G72" s="3"/>
      <c r="H72" s="3"/>
      <c r="Y72" s="5"/>
      <c r="AA72" s="5"/>
      <c r="AB72" s="5"/>
      <c r="AC72" s="5"/>
      <c r="AD72" s="5"/>
      <c r="AE72" s="5"/>
      <c r="AF72" s="5"/>
      <c r="AG72" s="5"/>
    </row>
    <row r="73" spans="2:33" ht="16.5">
      <c r="B73" s="3"/>
      <c r="C73" s="3"/>
      <c r="D73" s="3"/>
      <c r="E73" s="3"/>
      <c r="F73" s="3"/>
      <c r="G73" s="3"/>
      <c r="H73" s="3"/>
      <c r="Y73" s="5"/>
      <c r="AA73" s="5"/>
      <c r="AB73" s="5"/>
      <c r="AC73" s="5"/>
      <c r="AD73" s="5"/>
      <c r="AE73" s="5"/>
      <c r="AF73" s="5"/>
      <c r="AG73" s="5"/>
    </row>
    <row r="74" spans="2:33" ht="16.5">
      <c r="B74" s="3"/>
      <c r="C74" s="3"/>
      <c r="D74" s="3"/>
      <c r="E74" s="3"/>
      <c r="F74" s="3"/>
      <c r="G74" s="3"/>
      <c r="H74" s="3"/>
      <c r="Y74" s="5"/>
      <c r="AA74" s="5"/>
      <c r="AB74" s="5"/>
      <c r="AC74" s="5"/>
      <c r="AD74" s="5"/>
      <c r="AE74" s="5"/>
      <c r="AF74" s="5"/>
      <c r="AG74" s="5"/>
    </row>
    <row r="75" spans="2:33" ht="16.5">
      <c r="B75" s="3"/>
      <c r="C75" s="3"/>
      <c r="D75" s="3"/>
      <c r="E75" s="3"/>
      <c r="F75" s="3"/>
      <c r="G75" s="3"/>
      <c r="H75" s="3"/>
      <c r="Y75" s="5"/>
      <c r="AA75" s="5"/>
      <c r="AB75" s="5"/>
      <c r="AC75" s="5"/>
      <c r="AD75" s="5"/>
      <c r="AE75" s="5"/>
      <c r="AF75" s="5"/>
      <c r="AG75" s="5"/>
    </row>
    <row r="76" spans="2:33" ht="16.5">
      <c r="B76" s="3"/>
      <c r="C76" s="3"/>
      <c r="D76" s="3"/>
      <c r="E76" s="3"/>
      <c r="F76" s="3"/>
      <c r="G76" s="3"/>
      <c r="H76" s="3"/>
      <c r="Y76" s="5"/>
      <c r="AA76" s="5"/>
      <c r="AB76" s="5"/>
      <c r="AC76" s="5"/>
      <c r="AD76" s="5"/>
      <c r="AE76" s="5"/>
      <c r="AF76" s="5"/>
      <c r="AG76" s="5"/>
    </row>
    <row r="77" spans="2:33" ht="16.5">
      <c r="B77" s="3"/>
      <c r="C77" s="3"/>
      <c r="D77" s="3"/>
      <c r="E77" s="3"/>
      <c r="F77" s="3"/>
      <c r="G77" s="3"/>
      <c r="H77" s="3"/>
      <c r="Y77" s="5"/>
      <c r="AA77" s="5"/>
      <c r="AB77" s="5"/>
      <c r="AC77" s="5"/>
      <c r="AD77" s="5"/>
      <c r="AE77" s="5"/>
      <c r="AF77" s="5"/>
      <c r="AG77" s="5"/>
    </row>
    <row r="78" spans="2:33" ht="16.5">
      <c r="B78" s="3"/>
      <c r="C78" s="3"/>
      <c r="D78" s="3"/>
      <c r="E78" s="3"/>
      <c r="F78" s="3"/>
      <c r="G78" s="3"/>
      <c r="H78" s="3"/>
      <c r="Y78" s="5"/>
      <c r="AA78" s="5"/>
      <c r="AB78" s="5"/>
      <c r="AC78" s="5"/>
      <c r="AD78" s="5"/>
      <c r="AE78" s="5"/>
      <c r="AF78" s="5"/>
      <c r="AG78" s="5"/>
    </row>
    <row r="79" spans="2:33" ht="16.5">
      <c r="B79" s="3"/>
      <c r="C79" s="3"/>
      <c r="D79" s="3"/>
      <c r="E79" s="3"/>
      <c r="F79" s="3"/>
      <c r="G79" s="3"/>
      <c r="H79" s="3"/>
      <c r="Y79" s="5"/>
      <c r="AA79" s="5"/>
      <c r="AB79" s="5"/>
      <c r="AC79" s="5"/>
      <c r="AD79" s="5"/>
      <c r="AE79" s="5"/>
      <c r="AF79" s="5"/>
      <c r="AG79" s="5"/>
    </row>
    <row r="80" spans="2:33" ht="16.5">
      <c r="B80" s="3"/>
      <c r="C80" s="3"/>
      <c r="D80" s="3"/>
      <c r="E80" s="3"/>
      <c r="F80" s="3"/>
      <c r="G80" s="3"/>
      <c r="H80" s="3"/>
      <c r="Y80" s="5"/>
      <c r="AA80" s="5"/>
      <c r="AB80" s="5"/>
      <c r="AC80" s="5"/>
      <c r="AD80" s="5"/>
      <c r="AE80" s="5"/>
      <c r="AF80" s="5"/>
      <c r="AG80" s="5"/>
    </row>
    <row r="81" spans="2:33" ht="16.5">
      <c r="B81" s="3"/>
      <c r="C81" s="3"/>
      <c r="D81" s="3"/>
      <c r="E81" s="3"/>
      <c r="F81" s="3"/>
      <c r="G81" s="3"/>
      <c r="H81" s="3"/>
      <c r="Y81" s="5"/>
      <c r="AA81" s="5"/>
      <c r="AB81" s="5"/>
      <c r="AC81" s="5"/>
      <c r="AD81" s="5"/>
      <c r="AE81" s="5"/>
      <c r="AF81" s="5"/>
      <c r="AG81" s="5"/>
    </row>
    <row r="82" spans="2:33" ht="16.5">
      <c r="B82" s="3"/>
      <c r="C82" s="3"/>
      <c r="D82" s="3"/>
      <c r="E82" s="3"/>
      <c r="F82" s="3"/>
      <c r="G82" s="3"/>
      <c r="H82" s="3"/>
      <c r="Y82" s="5"/>
      <c r="AA82" s="5"/>
      <c r="AB82" s="5"/>
      <c r="AC82" s="5"/>
      <c r="AD82" s="5"/>
      <c r="AE82" s="5"/>
      <c r="AF82" s="5"/>
      <c r="AG82" s="5"/>
    </row>
    <row r="83" spans="2:33" ht="16.5">
      <c r="B83" s="3"/>
      <c r="C83" s="3"/>
      <c r="D83" s="3"/>
      <c r="E83" s="3"/>
      <c r="F83" s="3"/>
      <c r="G83" s="3"/>
      <c r="H83" s="3"/>
      <c r="Y83" s="5"/>
      <c r="AA83" s="5"/>
      <c r="AB83" s="5"/>
      <c r="AC83" s="5"/>
      <c r="AD83" s="5"/>
      <c r="AE83" s="5"/>
      <c r="AF83" s="5"/>
      <c r="AG83" s="5"/>
    </row>
    <row r="84" spans="2:33" ht="16.5">
      <c r="B84" s="3"/>
      <c r="C84" s="3"/>
      <c r="D84" s="3"/>
      <c r="E84" s="3"/>
      <c r="F84" s="3"/>
      <c r="G84" s="3"/>
      <c r="H84" s="3"/>
      <c r="Y84" s="5"/>
      <c r="AA84" s="5"/>
      <c r="AB84" s="5"/>
      <c r="AC84" s="5"/>
      <c r="AD84" s="5"/>
      <c r="AE84" s="5"/>
      <c r="AF84" s="5"/>
      <c r="AG84" s="5"/>
    </row>
    <row r="85" spans="2:33" ht="16.5">
      <c r="B85" s="3"/>
      <c r="C85" s="3"/>
      <c r="D85" s="3"/>
      <c r="E85" s="3"/>
      <c r="F85" s="3"/>
      <c r="G85" s="3"/>
      <c r="H85" s="3"/>
      <c r="Y85" s="5"/>
      <c r="AA85" s="5"/>
      <c r="AB85" s="5"/>
      <c r="AC85" s="5"/>
      <c r="AD85" s="5"/>
      <c r="AE85" s="5"/>
      <c r="AF85" s="5"/>
      <c r="AG85" s="5"/>
    </row>
    <row r="86" spans="2:33" ht="16.5">
      <c r="B86" s="3"/>
      <c r="C86" s="3"/>
      <c r="D86" s="3"/>
      <c r="E86" s="3"/>
      <c r="F86" s="3"/>
      <c r="G86" s="3"/>
      <c r="H86" s="3"/>
      <c r="Y86" s="5"/>
      <c r="AA86" s="5"/>
      <c r="AB86" s="5"/>
      <c r="AC86" s="5"/>
      <c r="AD86" s="5"/>
      <c r="AE86" s="5"/>
      <c r="AF86" s="5"/>
      <c r="AG86" s="5"/>
    </row>
    <row r="87" spans="2:33" ht="16.5">
      <c r="B87" s="3"/>
      <c r="C87" s="3"/>
      <c r="D87" s="3"/>
      <c r="E87" s="3"/>
      <c r="F87" s="3"/>
      <c r="G87" s="3"/>
      <c r="H87" s="3"/>
      <c r="Y87" s="5"/>
      <c r="AA87" s="5"/>
      <c r="AB87" s="5"/>
      <c r="AC87" s="5"/>
      <c r="AD87" s="5"/>
      <c r="AE87" s="5"/>
      <c r="AF87" s="5"/>
      <c r="AG87" s="5"/>
    </row>
    <row r="88" spans="2:33" ht="16.5">
      <c r="B88" s="3"/>
      <c r="C88" s="3"/>
      <c r="D88" s="3"/>
      <c r="E88" s="3"/>
      <c r="F88" s="3"/>
      <c r="G88" s="3"/>
      <c r="H88" s="3"/>
      <c r="Y88" s="5"/>
      <c r="AA88" s="5"/>
      <c r="AB88" s="5"/>
      <c r="AC88" s="5"/>
      <c r="AD88" s="5"/>
      <c r="AE88" s="5"/>
      <c r="AF88" s="5"/>
      <c r="AG88" s="5"/>
    </row>
    <row r="89" spans="2:33" ht="16.5">
      <c r="B89" s="3"/>
      <c r="C89" s="3"/>
      <c r="D89" s="3"/>
      <c r="E89" s="3"/>
      <c r="F89" s="3"/>
      <c r="G89" s="3"/>
      <c r="H89" s="3"/>
      <c r="Y89" s="5"/>
      <c r="AA89" s="5"/>
      <c r="AB89" s="5"/>
      <c r="AC89" s="5"/>
      <c r="AD89" s="5"/>
      <c r="AE89" s="5"/>
      <c r="AF89" s="5"/>
      <c r="AG89" s="5"/>
    </row>
    <row r="90" spans="2:33" ht="16.5">
      <c r="B90" s="3"/>
      <c r="C90" s="3"/>
      <c r="D90" s="3"/>
      <c r="E90" s="3"/>
      <c r="F90" s="3"/>
      <c r="G90" s="3"/>
      <c r="H90" s="3"/>
      <c r="Y90" s="5"/>
      <c r="AA90" s="5"/>
      <c r="AB90" s="5"/>
      <c r="AC90" s="5"/>
      <c r="AD90" s="5"/>
      <c r="AE90" s="5"/>
      <c r="AF90" s="5"/>
      <c r="AG90" s="5"/>
    </row>
    <row r="91" spans="2:33" ht="16.5">
      <c r="B91" s="3"/>
      <c r="C91" s="3"/>
      <c r="D91" s="3"/>
      <c r="E91" s="3"/>
      <c r="F91" s="3"/>
      <c r="G91" s="3"/>
      <c r="H91" s="3"/>
      <c r="Y91" s="5"/>
      <c r="AA91" s="5"/>
      <c r="AB91" s="5"/>
      <c r="AC91" s="5"/>
      <c r="AD91" s="5"/>
      <c r="AE91" s="5"/>
      <c r="AF91" s="5"/>
      <c r="AG91" s="5"/>
    </row>
    <row r="92" spans="2:33" ht="16.5">
      <c r="B92" s="3"/>
      <c r="C92" s="3"/>
      <c r="D92" s="3"/>
      <c r="E92" s="3"/>
      <c r="F92" s="3"/>
      <c r="G92" s="3"/>
      <c r="H92" s="3"/>
      <c r="Y92" s="5"/>
      <c r="AA92" s="5"/>
      <c r="AB92" s="5"/>
      <c r="AC92" s="5"/>
      <c r="AD92" s="5"/>
      <c r="AE92" s="5"/>
      <c r="AF92" s="5"/>
      <c r="AG92" s="5"/>
    </row>
    <row r="93" spans="2:33" ht="16.5">
      <c r="B93" s="3"/>
      <c r="C93" s="3"/>
      <c r="D93" s="3"/>
      <c r="E93" s="3"/>
      <c r="F93" s="3"/>
      <c r="G93" s="3"/>
      <c r="H93" s="3"/>
      <c r="Y93" s="5"/>
      <c r="AA93" s="5"/>
      <c r="AB93" s="5"/>
      <c r="AC93" s="5"/>
      <c r="AD93" s="5"/>
      <c r="AE93" s="5"/>
      <c r="AF93" s="5"/>
      <c r="AG93" s="5"/>
    </row>
    <row r="94" spans="2:33" ht="16.5">
      <c r="B94" s="3"/>
      <c r="C94" s="3"/>
      <c r="D94" s="3"/>
      <c r="E94" s="3"/>
      <c r="F94" s="3"/>
      <c r="G94" s="3"/>
      <c r="H94" s="3"/>
      <c r="Y94" s="5"/>
      <c r="AA94" s="5"/>
      <c r="AB94" s="5"/>
      <c r="AC94" s="5"/>
      <c r="AD94" s="5"/>
      <c r="AE94" s="5"/>
      <c r="AF94" s="5"/>
      <c r="AG94" s="5"/>
    </row>
    <row r="95" spans="2:33" ht="16.5">
      <c r="B95" s="3"/>
      <c r="C95" s="3"/>
      <c r="D95" s="3"/>
      <c r="E95" s="3"/>
      <c r="F95" s="3"/>
      <c r="G95" s="3"/>
      <c r="H95" s="3"/>
      <c r="Y95" s="5"/>
      <c r="AA95" s="5"/>
      <c r="AB95" s="5"/>
      <c r="AC95" s="5"/>
      <c r="AD95" s="5"/>
      <c r="AE95" s="5"/>
      <c r="AF95" s="5"/>
      <c r="AG95" s="5"/>
    </row>
    <row r="96" spans="2:33" ht="16.5">
      <c r="B96" s="3"/>
      <c r="C96" s="3"/>
      <c r="D96" s="3"/>
      <c r="E96" s="3"/>
      <c r="F96" s="3"/>
      <c r="G96" s="3"/>
      <c r="H96" s="3"/>
      <c r="Y96" s="5"/>
      <c r="AA96" s="5"/>
      <c r="AB96" s="5"/>
      <c r="AC96" s="5"/>
      <c r="AD96" s="5"/>
      <c r="AE96" s="5"/>
      <c r="AF96" s="5"/>
      <c r="AG96" s="5"/>
    </row>
    <row r="97" spans="2:33" ht="16.5">
      <c r="B97" s="3"/>
      <c r="C97" s="3"/>
      <c r="D97" s="3"/>
      <c r="E97" s="3"/>
      <c r="F97" s="3"/>
      <c r="G97" s="3"/>
      <c r="H97" s="3"/>
      <c r="Y97" s="5"/>
      <c r="AA97" s="5"/>
      <c r="AB97" s="5"/>
      <c r="AC97" s="5"/>
      <c r="AD97" s="5"/>
      <c r="AE97" s="5"/>
      <c r="AF97" s="5"/>
      <c r="AG97" s="5"/>
    </row>
    <row r="98" spans="2:33" ht="16.5">
      <c r="B98" s="3"/>
      <c r="C98" s="3"/>
      <c r="D98" s="3"/>
      <c r="E98" s="3"/>
      <c r="F98" s="3"/>
      <c r="G98" s="3"/>
      <c r="H98" s="3"/>
      <c r="Y98" s="5"/>
      <c r="AA98" s="5"/>
      <c r="AB98" s="5"/>
      <c r="AC98" s="5"/>
      <c r="AD98" s="5"/>
      <c r="AE98" s="5"/>
      <c r="AF98" s="5"/>
      <c r="AG98" s="5"/>
    </row>
    <row r="99" spans="2:33" ht="16.5">
      <c r="B99" s="3"/>
      <c r="C99" s="3"/>
      <c r="D99" s="3"/>
      <c r="E99" s="3"/>
      <c r="F99" s="3"/>
      <c r="G99" s="3"/>
      <c r="H99" s="3"/>
      <c r="Y99" s="5"/>
      <c r="AA99" s="5"/>
      <c r="AB99" s="5"/>
      <c r="AC99" s="5"/>
      <c r="AD99" s="5"/>
      <c r="AE99" s="5"/>
      <c r="AF99" s="5"/>
      <c r="AG99" s="5"/>
    </row>
    <row r="100" spans="2:33" ht="16.5">
      <c r="B100" s="3"/>
      <c r="C100" s="3"/>
      <c r="D100" s="3"/>
      <c r="E100" s="3"/>
      <c r="F100" s="3"/>
      <c r="G100" s="3"/>
      <c r="H100" s="3"/>
      <c r="Y100" s="5"/>
      <c r="AA100" s="5"/>
      <c r="AB100" s="5"/>
      <c r="AC100" s="5"/>
      <c r="AD100" s="5"/>
      <c r="AE100" s="5"/>
      <c r="AF100" s="5"/>
      <c r="AG100" s="5"/>
    </row>
    <row r="101" spans="2:33" ht="16.5">
      <c r="B101" s="3"/>
      <c r="C101" s="3"/>
      <c r="D101" s="3"/>
      <c r="E101" s="3"/>
      <c r="F101" s="3"/>
      <c r="G101" s="3"/>
      <c r="H101" s="3"/>
      <c r="Y101" s="5"/>
      <c r="AA101" s="5"/>
      <c r="AB101" s="5"/>
      <c r="AC101" s="5"/>
      <c r="AD101" s="5"/>
      <c r="AE101" s="5"/>
      <c r="AF101" s="5"/>
      <c r="AG101" s="5"/>
    </row>
    <row r="102" spans="2:33" ht="16.5">
      <c r="B102" s="3"/>
      <c r="C102" s="3"/>
      <c r="D102" s="3"/>
      <c r="E102" s="3"/>
      <c r="F102" s="3"/>
      <c r="G102" s="3"/>
      <c r="H102" s="3"/>
      <c r="Y102" s="5"/>
      <c r="AA102" s="5"/>
      <c r="AB102" s="5"/>
      <c r="AC102" s="5"/>
      <c r="AD102" s="5"/>
      <c r="AE102" s="5"/>
      <c r="AF102" s="5"/>
      <c r="AG102" s="5"/>
    </row>
    <row r="103" spans="2:33" ht="16.5">
      <c r="B103" s="3"/>
      <c r="C103" s="3"/>
      <c r="D103" s="3"/>
      <c r="E103" s="3"/>
      <c r="F103" s="3"/>
      <c r="G103" s="3"/>
      <c r="H103" s="3"/>
      <c r="Y103" s="5"/>
      <c r="AA103" s="5"/>
      <c r="AB103" s="5"/>
      <c r="AC103" s="5"/>
      <c r="AD103" s="5"/>
      <c r="AE103" s="5"/>
      <c r="AF103" s="5"/>
      <c r="AG103" s="5"/>
    </row>
    <row r="104" spans="2:33" ht="16.5">
      <c r="B104" s="3"/>
      <c r="C104" s="3"/>
      <c r="D104" s="3"/>
      <c r="E104" s="3"/>
      <c r="F104" s="3"/>
      <c r="G104" s="3"/>
      <c r="H104" s="3"/>
      <c r="Y104" s="5"/>
      <c r="AA104" s="5"/>
      <c r="AB104" s="5"/>
      <c r="AC104" s="5"/>
      <c r="AD104" s="5"/>
      <c r="AE104" s="5"/>
      <c r="AF104" s="5"/>
      <c r="AG104" s="5"/>
    </row>
    <row r="105" spans="2:33" ht="16.5">
      <c r="B105" s="3"/>
      <c r="C105" s="3"/>
      <c r="D105" s="3"/>
      <c r="E105" s="3"/>
      <c r="F105" s="3"/>
      <c r="G105" s="3"/>
      <c r="H105" s="3"/>
      <c r="Y105" s="5"/>
      <c r="AA105" s="5"/>
      <c r="AB105" s="5"/>
      <c r="AC105" s="5"/>
      <c r="AD105" s="5"/>
      <c r="AE105" s="5"/>
      <c r="AF105" s="5"/>
      <c r="AG105" s="5"/>
    </row>
    <row r="106" spans="2:33" ht="16.5">
      <c r="B106" s="3"/>
      <c r="C106" s="3"/>
      <c r="D106" s="3"/>
      <c r="E106" s="3"/>
      <c r="F106" s="3"/>
      <c r="G106" s="3"/>
      <c r="H106" s="3"/>
      <c r="Y106" s="5"/>
      <c r="AA106" s="5"/>
      <c r="AB106" s="5"/>
      <c r="AC106" s="5"/>
      <c r="AD106" s="5"/>
      <c r="AE106" s="5"/>
      <c r="AF106" s="5"/>
      <c r="AG106" s="5"/>
    </row>
    <row r="107" spans="2:33" ht="16.5">
      <c r="B107" s="3"/>
      <c r="C107" s="3"/>
      <c r="D107" s="3"/>
      <c r="E107" s="3"/>
      <c r="F107" s="3"/>
      <c r="G107" s="3"/>
      <c r="H107" s="3"/>
      <c r="Y107" s="5"/>
      <c r="AA107" s="5"/>
      <c r="AB107" s="5"/>
      <c r="AC107" s="5"/>
      <c r="AD107" s="5"/>
      <c r="AE107" s="5"/>
      <c r="AF107" s="5"/>
      <c r="AG107" s="5"/>
    </row>
    <row r="108" spans="2:33" ht="16.5">
      <c r="B108" s="3"/>
      <c r="C108" s="3"/>
      <c r="D108" s="3"/>
      <c r="E108" s="3"/>
      <c r="F108" s="3"/>
      <c r="G108" s="3"/>
      <c r="H108" s="3"/>
      <c r="Y108" s="5"/>
      <c r="AA108" s="5"/>
      <c r="AB108" s="5"/>
      <c r="AC108" s="5"/>
      <c r="AD108" s="5"/>
      <c r="AE108" s="5"/>
      <c r="AF108" s="5"/>
      <c r="AG108" s="5"/>
    </row>
    <row r="109" spans="2:33" ht="16.5">
      <c r="B109" s="3"/>
      <c r="C109" s="3"/>
      <c r="D109" s="3"/>
      <c r="E109" s="3"/>
      <c r="F109" s="3"/>
      <c r="G109" s="3"/>
      <c r="H109" s="3"/>
      <c r="Y109" s="5"/>
      <c r="AA109" s="5"/>
      <c r="AB109" s="5"/>
      <c r="AC109" s="5"/>
      <c r="AD109" s="5"/>
      <c r="AE109" s="5"/>
      <c r="AF109" s="5"/>
      <c r="AG109" s="5"/>
    </row>
    <row r="110" spans="2:33" ht="16.5">
      <c r="B110" s="3"/>
      <c r="C110" s="3"/>
      <c r="D110" s="3"/>
      <c r="E110" s="3"/>
      <c r="F110" s="3"/>
      <c r="G110" s="3"/>
      <c r="H110" s="3"/>
      <c r="Y110" s="5"/>
      <c r="AA110" s="5"/>
      <c r="AB110" s="5"/>
      <c r="AC110" s="5"/>
      <c r="AD110" s="5"/>
      <c r="AE110" s="5"/>
      <c r="AF110" s="5"/>
      <c r="AG110" s="5"/>
    </row>
    <row r="111" spans="2:33" ht="16.5">
      <c r="B111" s="3"/>
      <c r="C111" s="3"/>
      <c r="D111" s="3"/>
      <c r="E111" s="3"/>
      <c r="F111" s="3"/>
      <c r="G111" s="3"/>
      <c r="H111" s="3"/>
      <c r="Y111" s="5"/>
      <c r="AA111" s="5"/>
      <c r="AB111" s="5"/>
      <c r="AC111" s="5"/>
      <c r="AD111" s="5"/>
      <c r="AE111" s="5"/>
      <c r="AF111" s="5"/>
      <c r="AG111" s="5"/>
    </row>
    <row r="112" spans="2:33" ht="16.5">
      <c r="B112" s="3"/>
      <c r="C112" s="3"/>
      <c r="D112" s="3"/>
      <c r="E112" s="3"/>
      <c r="F112" s="3"/>
      <c r="G112" s="3"/>
      <c r="H112" s="3"/>
      <c r="Y112" s="5"/>
      <c r="AA112" s="5"/>
      <c r="AB112" s="5"/>
      <c r="AC112" s="5"/>
      <c r="AD112" s="5"/>
      <c r="AE112" s="5"/>
      <c r="AF112" s="5"/>
      <c r="AG112" s="5"/>
    </row>
    <row r="113" spans="2:33" ht="16.5">
      <c r="B113" s="3"/>
      <c r="C113" s="3"/>
      <c r="D113" s="3"/>
      <c r="E113" s="3"/>
      <c r="F113" s="3"/>
      <c r="G113" s="3"/>
      <c r="H113" s="3"/>
      <c r="Y113" s="5"/>
      <c r="AA113" s="5"/>
      <c r="AB113" s="5"/>
      <c r="AC113" s="5"/>
      <c r="AD113" s="5"/>
      <c r="AE113" s="5"/>
      <c r="AF113" s="5"/>
      <c r="AG113" s="5"/>
    </row>
    <row r="114" spans="2:33" ht="16.5">
      <c r="B114" s="3"/>
      <c r="C114" s="3"/>
      <c r="D114" s="3"/>
      <c r="E114" s="3"/>
      <c r="F114" s="3"/>
      <c r="G114" s="3"/>
      <c r="H114" s="3"/>
      <c r="Y114" s="5"/>
      <c r="AA114" s="5"/>
      <c r="AB114" s="5"/>
      <c r="AC114" s="5"/>
      <c r="AD114" s="5"/>
      <c r="AE114" s="5"/>
      <c r="AF114" s="5"/>
      <c r="AG114" s="5"/>
    </row>
    <row r="115" spans="2:33" ht="16.5">
      <c r="B115" s="3"/>
      <c r="C115" s="3"/>
      <c r="D115" s="3"/>
      <c r="E115" s="3"/>
      <c r="F115" s="3"/>
      <c r="G115" s="3"/>
      <c r="H115" s="3"/>
      <c r="Y115" s="5"/>
      <c r="AA115" s="5"/>
      <c r="AB115" s="5"/>
      <c r="AC115" s="5"/>
      <c r="AD115" s="5"/>
      <c r="AE115" s="5"/>
      <c r="AF115" s="5"/>
      <c r="AG115" s="5"/>
    </row>
    <row r="116" spans="2:33" ht="16.5">
      <c r="B116" s="3"/>
      <c r="C116" s="3"/>
      <c r="D116" s="3"/>
      <c r="E116" s="3"/>
      <c r="F116" s="3"/>
      <c r="G116" s="3"/>
      <c r="H116" s="3"/>
      <c r="Y116" s="5"/>
      <c r="AA116" s="5"/>
      <c r="AB116" s="5"/>
      <c r="AC116" s="5"/>
      <c r="AD116" s="5"/>
      <c r="AE116" s="5"/>
      <c r="AF116" s="5"/>
      <c r="AG116" s="5"/>
    </row>
    <row r="117" spans="2:33" ht="16.5">
      <c r="B117" s="3"/>
      <c r="C117" s="3"/>
      <c r="D117" s="3"/>
      <c r="E117" s="3"/>
      <c r="F117" s="3"/>
      <c r="G117" s="3"/>
      <c r="H117" s="3"/>
      <c r="Y117" s="5"/>
      <c r="AA117" s="5"/>
      <c r="AB117" s="5"/>
      <c r="AC117" s="5"/>
      <c r="AD117" s="5"/>
      <c r="AE117" s="5"/>
      <c r="AF117" s="5"/>
      <c r="AG117" s="5"/>
    </row>
    <row r="118" spans="2:33" ht="16.5">
      <c r="B118" s="3"/>
      <c r="C118" s="3"/>
      <c r="D118" s="3"/>
      <c r="E118" s="3"/>
      <c r="F118" s="3"/>
      <c r="G118" s="3"/>
      <c r="H118" s="3"/>
      <c r="Y118" s="5"/>
      <c r="AA118" s="5"/>
      <c r="AB118" s="5"/>
      <c r="AC118" s="5"/>
      <c r="AD118" s="5"/>
      <c r="AE118" s="5"/>
      <c r="AF118" s="5"/>
      <c r="AG118" s="5"/>
    </row>
    <row r="119" spans="2:33" ht="16.5">
      <c r="B119" s="3"/>
      <c r="C119" s="3"/>
      <c r="D119" s="3"/>
      <c r="E119" s="3"/>
      <c r="F119" s="3"/>
      <c r="G119" s="3"/>
      <c r="H119" s="3"/>
      <c r="Y119" s="5"/>
      <c r="AA119" s="5"/>
      <c r="AB119" s="5"/>
      <c r="AC119" s="5"/>
      <c r="AD119" s="5"/>
      <c r="AE119" s="5"/>
      <c r="AF119" s="5"/>
      <c r="AG119" s="5"/>
    </row>
    <row r="120" spans="2:33" ht="16.5">
      <c r="B120" s="3"/>
      <c r="C120" s="3"/>
      <c r="D120" s="3"/>
      <c r="E120" s="3"/>
      <c r="F120" s="3"/>
      <c r="G120" s="3"/>
      <c r="H120" s="3"/>
      <c r="Y120" s="5"/>
      <c r="AA120" s="5"/>
      <c r="AB120" s="5"/>
      <c r="AC120" s="5"/>
      <c r="AD120" s="5"/>
      <c r="AE120" s="5"/>
      <c r="AF120" s="5"/>
      <c r="AG120" s="5"/>
    </row>
    <row r="121" spans="2:33" ht="16.5">
      <c r="B121" s="3"/>
      <c r="C121" s="3"/>
      <c r="D121" s="3"/>
      <c r="E121" s="3"/>
      <c r="F121" s="3"/>
      <c r="G121" s="3"/>
      <c r="H121" s="3"/>
      <c r="Y121" s="5"/>
      <c r="AA121" s="5"/>
      <c r="AB121" s="5"/>
      <c r="AC121" s="5"/>
      <c r="AD121" s="5"/>
      <c r="AE121" s="5"/>
      <c r="AF121" s="5"/>
      <c r="AG121" s="5"/>
    </row>
    <row r="122" spans="2:33" ht="16.5">
      <c r="B122" s="3"/>
      <c r="C122" s="3"/>
      <c r="D122" s="3"/>
      <c r="E122" s="3"/>
      <c r="F122" s="3"/>
      <c r="G122" s="3"/>
      <c r="H122" s="3"/>
      <c r="Y122" s="5"/>
      <c r="AA122" s="5"/>
      <c r="AB122" s="5"/>
      <c r="AC122" s="5"/>
      <c r="AD122" s="5"/>
      <c r="AE122" s="5"/>
      <c r="AF122" s="5"/>
      <c r="AG122" s="5"/>
    </row>
    <row r="123" spans="2:33" ht="16.5">
      <c r="B123" s="3"/>
      <c r="C123" s="3"/>
      <c r="D123" s="3"/>
      <c r="E123" s="3"/>
      <c r="F123" s="3"/>
      <c r="G123" s="3"/>
      <c r="H123" s="3"/>
      <c r="Y123" s="5"/>
      <c r="AA123" s="5"/>
      <c r="AB123" s="5"/>
      <c r="AC123" s="5"/>
      <c r="AD123" s="5"/>
      <c r="AE123" s="5"/>
      <c r="AF123" s="5"/>
      <c r="AG123" s="5"/>
    </row>
    <row r="124" spans="2:33" ht="16.5">
      <c r="B124" s="3"/>
      <c r="C124" s="3"/>
      <c r="D124" s="3"/>
      <c r="E124" s="3"/>
      <c r="F124" s="3"/>
      <c r="G124" s="3"/>
      <c r="H124" s="3"/>
      <c r="Y124" s="5"/>
      <c r="AA124" s="5"/>
      <c r="AB124" s="5"/>
      <c r="AC124" s="5"/>
      <c r="AD124" s="5"/>
      <c r="AE124" s="5"/>
      <c r="AF124" s="5"/>
      <c r="AG124" s="5"/>
    </row>
    <row r="125" spans="2:33" ht="16.5">
      <c r="B125" s="3"/>
      <c r="C125" s="3"/>
      <c r="D125" s="3"/>
      <c r="E125" s="3"/>
      <c r="F125" s="3"/>
      <c r="G125" s="3"/>
      <c r="H125" s="3"/>
      <c r="Y125" s="5"/>
      <c r="AA125" s="5"/>
      <c r="AB125" s="5"/>
      <c r="AC125" s="5"/>
      <c r="AD125" s="5"/>
      <c r="AE125" s="5"/>
      <c r="AF125" s="5"/>
      <c r="AG125" s="5"/>
    </row>
    <row r="126" spans="2:33" ht="16.5">
      <c r="B126" s="3"/>
      <c r="C126" s="3"/>
      <c r="D126" s="3"/>
      <c r="E126" s="3"/>
      <c r="F126" s="3"/>
      <c r="G126" s="3"/>
      <c r="H126" s="3"/>
      <c r="Y126" s="5"/>
      <c r="AA126" s="5"/>
      <c r="AB126" s="5"/>
      <c r="AC126" s="5"/>
      <c r="AD126" s="5"/>
      <c r="AE126" s="5"/>
      <c r="AF126" s="5"/>
      <c r="AG126" s="5"/>
    </row>
    <row r="127" spans="2:33" ht="16.5">
      <c r="B127" s="3"/>
      <c r="C127" s="3"/>
      <c r="D127" s="3"/>
      <c r="E127" s="3"/>
      <c r="F127" s="3"/>
      <c r="G127" s="3"/>
      <c r="H127" s="3"/>
      <c r="Y127" s="5"/>
      <c r="AA127" s="5"/>
      <c r="AB127" s="5"/>
      <c r="AC127" s="5"/>
      <c r="AD127" s="5"/>
      <c r="AE127" s="5"/>
      <c r="AF127" s="5"/>
      <c r="AG127" s="5"/>
    </row>
    <row r="128" spans="2:33" ht="16.5">
      <c r="B128" s="3"/>
      <c r="C128" s="3"/>
      <c r="D128" s="3"/>
      <c r="E128" s="3"/>
      <c r="F128" s="3"/>
      <c r="G128" s="3"/>
      <c r="H128" s="3"/>
      <c r="Y128" s="5"/>
      <c r="AA128" s="5"/>
      <c r="AB128" s="5"/>
      <c r="AC128" s="5"/>
      <c r="AD128" s="5"/>
      <c r="AE128" s="5"/>
      <c r="AF128" s="5"/>
      <c r="AG128" s="5"/>
    </row>
    <row r="129" spans="2:33" ht="16.5">
      <c r="B129" s="3"/>
      <c r="C129" s="3"/>
      <c r="D129" s="3"/>
      <c r="E129" s="3"/>
      <c r="F129" s="3"/>
      <c r="G129" s="3"/>
      <c r="H129" s="3"/>
      <c r="Y129" s="5"/>
      <c r="AA129" s="5"/>
      <c r="AB129" s="5"/>
      <c r="AC129" s="5"/>
      <c r="AD129" s="5"/>
      <c r="AE129" s="5"/>
      <c r="AF129" s="5"/>
      <c r="AG129" s="5"/>
    </row>
    <row r="130" spans="2:33" ht="16.5">
      <c r="B130" s="3"/>
      <c r="C130" s="3"/>
      <c r="D130" s="3"/>
      <c r="E130" s="3"/>
      <c r="F130" s="3"/>
      <c r="G130" s="3"/>
      <c r="H130" s="3"/>
      <c r="Y130" s="5"/>
      <c r="AA130" s="5"/>
      <c r="AB130" s="5"/>
      <c r="AC130" s="5"/>
      <c r="AD130" s="5"/>
      <c r="AE130" s="5"/>
      <c r="AF130" s="5"/>
      <c r="AG130" s="5"/>
    </row>
    <row r="131" spans="2:33" ht="16.5">
      <c r="B131" s="3"/>
      <c r="C131" s="3"/>
      <c r="D131" s="3"/>
      <c r="E131" s="3"/>
      <c r="F131" s="3"/>
      <c r="G131" s="3"/>
      <c r="H131" s="3"/>
      <c r="Y131" s="5"/>
      <c r="AA131" s="5"/>
      <c r="AB131" s="5"/>
      <c r="AC131" s="5"/>
      <c r="AD131" s="5"/>
      <c r="AE131" s="5"/>
      <c r="AF131" s="5"/>
      <c r="AG131" s="5"/>
    </row>
    <row r="132" spans="2:33" ht="16.5">
      <c r="B132" s="3"/>
      <c r="C132" s="3"/>
      <c r="D132" s="3"/>
      <c r="E132" s="3"/>
      <c r="F132" s="3"/>
      <c r="G132" s="3"/>
      <c r="H132" s="3"/>
      <c r="Y132" s="5"/>
      <c r="AA132" s="5"/>
      <c r="AB132" s="5"/>
      <c r="AC132" s="5"/>
      <c r="AD132" s="5"/>
      <c r="AE132" s="5"/>
      <c r="AF132" s="5"/>
      <c r="AG132" s="5"/>
    </row>
    <row r="133" spans="2:33" ht="16.5">
      <c r="B133" s="3"/>
      <c r="C133" s="3"/>
      <c r="D133" s="3"/>
      <c r="E133" s="3"/>
      <c r="F133" s="3"/>
      <c r="G133" s="3"/>
      <c r="H133" s="3"/>
      <c r="Y133" s="5"/>
      <c r="AA133" s="5"/>
      <c r="AB133" s="5"/>
      <c r="AC133" s="5"/>
      <c r="AD133" s="5"/>
      <c r="AE133" s="5"/>
      <c r="AF133" s="5"/>
      <c r="AG133" s="5"/>
    </row>
    <row r="134" spans="2:33" ht="16.5">
      <c r="B134" s="3"/>
      <c r="C134" s="3"/>
      <c r="D134" s="3"/>
      <c r="E134" s="3"/>
      <c r="F134" s="3"/>
      <c r="G134" s="3"/>
      <c r="H134" s="3"/>
      <c r="Y134" s="5"/>
      <c r="AA134" s="5"/>
      <c r="AB134" s="5"/>
      <c r="AC134" s="5"/>
      <c r="AD134" s="5"/>
      <c r="AE134" s="5"/>
      <c r="AF134" s="5"/>
      <c r="AG134" s="5"/>
    </row>
    <row r="135" spans="2:33" ht="16.5">
      <c r="B135" s="3"/>
      <c r="C135" s="3"/>
      <c r="D135" s="3"/>
      <c r="E135" s="3"/>
      <c r="F135" s="3"/>
      <c r="G135" s="3"/>
      <c r="H135" s="3"/>
      <c r="Y135" s="5"/>
      <c r="AA135" s="5"/>
      <c r="AB135" s="5"/>
      <c r="AC135" s="5"/>
      <c r="AD135" s="5"/>
      <c r="AE135" s="5"/>
      <c r="AF135" s="5"/>
      <c r="AG135" s="5"/>
    </row>
    <row r="136" spans="2:33" ht="16.5">
      <c r="B136" s="3"/>
      <c r="C136" s="3"/>
      <c r="D136" s="3"/>
      <c r="E136" s="3"/>
      <c r="F136" s="3"/>
      <c r="G136" s="3"/>
      <c r="H136" s="3"/>
      <c r="Y136" s="5"/>
      <c r="AA136" s="5"/>
      <c r="AB136" s="5"/>
      <c r="AC136" s="5"/>
      <c r="AD136" s="5"/>
      <c r="AE136" s="5"/>
      <c r="AF136" s="5"/>
      <c r="AG136" s="5"/>
    </row>
    <row r="137" spans="2:33" ht="16.5">
      <c r="B137" s="3"/>
      <c r="C137" s="3"/>
      <c r="D137" s="3"/>
      <c r="E137" s="3"/>
      <c r="F137" s="3"/>
      <c r="G137" s="3"/>
      <c r="H137" s="3"/>
      <c r="Y137" s="5"/>
      <c r="AA137" s="5"/>
      <c r="AB137" s="5"/>
      <c r="AC137" s="5"/>
      <c r="AD137" s="5"/>
      <c r="AE137" s="5"/>
      <c r="AF137" s="5"/>
      <c r="AG137" s="5"/>
    </row>
    <row r="138" spans="2:33" ht="16.5">
      <c r="B138" s="3"/>
      <c r="C138" s="3"/>
      <c r="D138" s="3"/>
      <c r="E138" s="3"/>
      <c r="F138" s="3"/>
      <c r="G138" s="3"/>
      <c r="H138" s="3"/>
      <c r="Y138" s="5"/>
      <c r="AA138" s="5"/>
      <c r="AB138" s="5"/>
      <c r="AC138" s="5"/>
      <c r="AD138" s="5"/>
      <c r="AE138" s="5"/>
      <c r="AF138" s="5"/>
      <c r="AG138" s="5"/>
    </row>
    <row r="139" spans="2:33" ht="16.5">
      <c r="B139" s="3"/>
      <c r="C139" s="3"/>
      <c r="D139" s="3"/>
      <c r="E139" s="3"/>
      <c r="F139" s="3"/>
      <c r="G139" s="3"/>
      <c r="H139" s="3"/>
      <c r="Y139" s="5"/>
      <c r="AA139" s="5"/>
      <c r="AB139" s="5"/>
      <c r="AC139" s="5"/>
      <c r="AD139" s="5"/>
      <c r="AE139" s="5"/>
      <c r="AF139" s="5"/>
      <c r="AG139" s="5"/>
    </row>
    <row r="140" spans="2:33" ht="16.5">
      <c r="B140" s="3"/>
      <c r="C140" s="3"/>
      <c r="D140" s="3"/>
      <c r="E140" s="3"/>
      <c r="F140" s="3"/>
      <c r="G140" s="3"/>
      <c r="H140" s="3"/>
      <c r="Y140" s="5"/>
      <c r="AA140" s="5"/>
      <c r="AB140" s="5"/>
      <c r="AC140" s="5"/>
      <c r="AD140" s="5"/>
      <c r="AE140" s="5"/>
      <c r="AF140" s="5"/>
      <c r="AG140" s="5"/>
    </row>
    <row r="141" spans="2:33" ht="16.5">
      <c r="B141" s="3"/>
      <c r="C141" s="3"/>
      <c r="D141" s="3"/>
      <c r="E141" s="3"/>
      <c r="F141" s="3"/>
      <c r="G141" s="3"/>
      <c r="H141" s="3"/>
      <c r="Y141" s="5"/>
      <c r="AA141" s="5"/>
      <c r="AB141" s="5"/>
      <c r="AC141" s="5"/>
      <c r="AD141" s="5"/>
      <c r="AE141" s="5"/>
      <c r="AF141" s="5"/>
      <c r="AG141" s="5"/>
    </row>
    <row r="142" spans="2:33" ht="16.5">
      <c r="B142" s="3"/>
      <c r="C142" s="3"/>
      <c r="D142" s="3"/>
      <c r="E142" s="3"/>
      <c r="F142" s="3"/>
      <c r="G142" s="3"/>
      <c r="H142" s="3"/>
      <c r="Y142" s="5"/>
      <c r="AA142" s="5"/>
      <c r="AB142" s="5"/>
      <c r="AC142" s="5"/>
      <c r="AD142" s="5"/>
      <c r="AE142" s="5"/>
      <c r="AF142" s="5"/>
      <c r="AG142" s="5"/>
    </row>
    <row r="143" spans="2:33" ht="16.5">
      <c r="B143" s="3"/>
      <c r="C143" s="3"/>
      <c r="D143" s="3"/>
      <c r="E143" s="3"/>
      <c r="F143" s="3"/>
      <c r="G143" s="3"/>
      <c r="H143" s="3"/>
      <c r="Y143" s="5"/>
      <c r="AA143" s="5"/>
      <c r="AB143" s="5"/>
      <c r="AC143" s="5"/>
      <c r="AD143" s="5"/>
      <c r="AE143" s="5"/>
      <c r="AF143" s="5"/>
      <c r="AG143" s="5"/>
    </row>
    <row r="144" spans="2:33" ht="16.5">
      <c r="B144" s="3"/>
      <c r="C144" s="3"/>
      <c r="D144" s="3"/>
      <c r="E144" s="3"/>
      <c r="F144" s="3"/>
      <c r="G144" s="3"/>
      <c r="H144" s="3"/>
      <c r="Y144" s="5"/>
      <c r="AA144" s="5"/>
      <c r="AB144" s="5"/>
      <c r="AC144" s="5"/>
      <c r="AD144" s="5"/>
      <c r="AE144" s="5"/>
      <c r="AF144" s="5"/>
      <c r="AG144" s="5"/>
    </row>
    <row r="145" spans="2:33" ht="16.5">
      <c r="B145" s="3"/>
      <c r="C145" s="3"/>
      <c r="D145" s="3"/>
      <c r="E145" s="3"/>
      <c r="F145" s="3"/>
      <c r="G145" s="3"/>
      <c r="H145" s="3"/>
      <c r="Y145" s="5"/>
      <c r="AA145" s="5"/>
      <c r="AB145" s="5"/>
      <c r="AC145" s="5"/>
      <c r="AD145" s="5"/>
      <c r="AE145" s="5"/>
      <c r="AF145" s="5"/>
      <c r="AG145" s="5"/>
    </row>
    <row r="146" spans="2:33" ht="16.5">
      <c r="B146" s="3"/>
      <c r="C146" s="3"/>
      <c r="D146" s="3"/>
      <c r="E146" s="3"/>
      <c r="F146" s="3"/>
      <c r="G146" s="3"/>
      <c r="H146" s="3"/>
      <c r="Y146" s="5"/>
      <c r="AA146" s="5"/>
      <c r="AB146" s="5"/>
      <c r="AC146" s="5"/>
      <c r="AD146" s="5"/>
      <c r="AE146" s="5"/>
      <c r="AF146" s="5"/>
      <c r="AG146" s="5"/>
    </row>
    <row r="147" spans="2:33" ht="16.5">
      <c r="B147" s="3"/>
      <c r="C147" s="3"/>
      <c r="D147" s="3"/>
      <c r="E147" s="3"/>
      <c r="F147" s="3"/>
      <c r="G147" s="3"/>
      <c r="H147" s="3"/>
      <c r="Y147" s="5"/>
      <c r="AA147" s="5"/>
      <c r="AB147" s="5"/>
      <c r="AC147" s="5"/>
      <c r="AD147" s="5"/>
      <c r="AE147" s="5"/>
      <c r="AF147" s="5"/>
      <c r="AG147" s="5"/>
    </row>
    <row r="148" spans="2:33" ht="16.5">
      <c r="B148" s="3"/>
      <c r="C148" s="3"/>
      <c r="D148" s="3"/>
      <c r="E148" s="3"/>
      <c r="F148" s="3"/>
      <c r="G148" s="3"/>
      <c r="H148" s="3"/>
      <c r="Y148" s="5"/>
      <c r="AA148" s="5"/>
      <c r="AB148" s="5"/>
      <c r="AC148" s="5"/>
      <c r="AD148" s="5"/>
      <c r="AE148" s="5"/>
      <c r="AF148" s="5"/>
      <c r="AG148" s="5"/>
    </row>
    <row r="149" spans="2:33" ht="16.5">
      <c r="B149" s="3"/>
      <c r="C149" s="3"/>
      <c r="D149" s="3"/>
      <c r="E149" s="3"/>
      <c r="F149" s="3"/>
      <c r="G149" s="3"/>
      <c r="H149" s="3"/>
      <c r="Y149" s="5"/>
      <c r="AA149" s="5"/>
      <c r="AB149" s="5"/>
      <c r="AC149" s="5"/>
      <c r="AD149" s="5"/>
      <c r="AE149" s="5"/>
      <c r="AF149" s="5"/>
      <c r="AG149" s="5"/>
    </row>
    <row r="150" spans="2:33" ht="16.5">
      <c r="B150" s="3"/>
      <c r="C150" s="3"/>
      <c r="D150" s="3"/>
      <c r="E150" s="3"/>
      <c r="F150" s="3"/>
      <c r="G150" s="3"/>
      <c r="H150" s="3"/>
      <c r="Y150" s="5"/>
      <c r="AA150" s="5"/>
      <c r="AB150" s="5"/>
      <c r="AC150" s="5"/>
      <c r="AD150" s="5"/>
      <c r="AE150" s="5"/>
      <c r="AF150" s="5"/>
      <c r="AG150" s="5"/>
    </row>
    <row r="151" spans="2:33" ht="16.5">
      <c r="B151" s="3"/>
      <c r="C151" s="3"/>
      <c r="D151" s="3"/>
      <c r="E151" s="3"/>
      <c r="F151" s="3"/>
      <c r="G151" s="3"/>
      <c r="H151" s="3"/>
      <c r="Y151" s="5"/>
      <c r="AA151" s="5"/>
      <c r="AB151" s="5"/>
      <c r="AC151" s="5"/>
      <c r="AD151" s="5"/>
      <c r="AE151" s="5"/>
      <c r="AF151" s="5"/>
      <c r="AG151" s="5"/>
    </row>
    <row r="152" spans="2:33" ht="16.5">
      <c r="B152" s="3"/>
      <c r="C152" s="3"/>
      <c r="D152" s="3"/>
      <c r="E152" s="3"/>
      <c r="F152" s="3"/>
      <c r="G152" s="3"/>
      <c r="H152" s="3"/>
      <c r="Y152" s="5"/>
      <c r="AA152" s="5"/>
      <c r="AB152" s="5"/>
      <c r="AC152" s="5"/>
      <c r="AD152" s="5"/>
      <c r="AE152" s="5"/>
      <c r="AF152" s="5"/>
      <c r="AG152" s="5"/>
    </row>
    <row r="153" spans="2:33" ht="16.5">
      <c r="B153" s="3"/>
      <c r="C153" s="3"/>
      <c r="D153" s="3"/>
      <c r="E153" s="3"/>
      <c r="F153" s="3"/>
      <c r="G153" s="3"/>
      <c r="H153" s="3"/>
      <c r="Y153" s="5"/>
      <c r="AA153" s="5"/>
      <c r="AB153" s="5"/>
      <c r="AC153" s="5"/>
      <c r="AD153" s="5"/>
      <c r="AE153" s="5"/>
      <c r="AF153" s="5"/>
      <c r="AG153" s="5"/>
    </row>
    <row r="154" spans="2:33" ht="16.5">
      <c r="B154" s="3"/>
      <c r="C154" s="3"/>
      <c r="D154" s="3"/>
      <c r="E154" s="3"/>
      <c r="F154" s="3"/>
      <c r="G154" s="3"/>
      <c r="H154" s="3"/>
      <c r="Y154" s="5"/>
      <c r="AA154" s="5"/>
      <c r="AB154" s="5"/>
      <c r="AC154" s="5"/>
      <c r="AD154" s="5"/>
      <c r="AE154" s="5"/>
      <c r="AF154" s="5"/>
      <c r="AG154" s="5"/>
    </row>
    <row r="155" spans="2:33" ht="16.5">
      <c r="B155" s="3"/>
      <c r="C155" s="3"/>
      <c r="D155" s="3"/>
      <c r="E155" s="3"/>
      <c r="F155" s="3"/>
      <c r="G155" s="3"/>
      <c r="H155" s="3"/>
      <c r="Y155" s="5"/>
      <c r="AA155" s="5"/>
      <c r="AB155" s="5"/>
      <c r="AC155" s="5"/>
      <c r="AD155" s="5"/>
      <c r="AE155" s="5"/>
      <c r="AF155" s="5"/>
      <c r="AG155" s="5"/>
    </row>
    <row r="156" spans="2:33" ht="16.5">
      <c r="B156" s="3"/>
      <c r="C156" s="3"/>
      <c r="D156" s="3"/>
      <c r="E156" s="3"/>
      <c r="F156" s="3"/>
      <c r="G156" s="3"/>
      <c r="H156" s="3"/>
      <c r="Y156" s="5"/>
      <c r="AA156" s="5"/>
      <c r="AB156" s="5"/>
      <c r="AC156" s="5"/>
      <c r="AD156" s="5"/>
      <c r="AE156" s="5"/>
      <c r="AF156" s="5"/>
      <c r="AG156" s="5"/>
    </row>
    <row r="157" spans="2:33" ht="16.5">
      <c r="B157" s="3"/>
      <c r="C157" s="3"/>
      <c r="D157" s="3"/>
      <c r="E157" s="3"/>
      <c r="F157" s="3"/>
      <c r="G157" s="3"/>
      <c r="H157" s="3"/>
      <c r="Y157" s="5"/>
      <c r="AA157" s="5"/>
      <c r="AB157" s="5"/>
      <c r="AC157" s="5"/>
      <c r="AD157" s="5"/>
      <c r="AE157" s="5"/>
      <c r="AF157" s="5"/>
      <c r="AG157" s="5"/>
    </row>
    <row r="158" spans="2:33" ht="16.5">
      <c r="B158" s="3"/>
      <c r="C158" s="3"/>
      <c r="D158" s="3"/>
      <c r="E158" s="3"/>
      <c r="F158" s="3"/>
      <c r="G158" s="3"/>
      <c r="H158" s="3"/>
      <c r="Y158" s="5"/>
      <c r="AA158" s="5"/>
      <c r="AB158" s="5"/>
      <c r="AC158" s="5"/>
      <c r="AD158" s="5"/>
      <c r="AE158" s="5"/>
      <c r="AF158" s="5"/>
      <c r="AG158" s="5"/>
    </row>
    <row r="159" spans="2:33" ht="16.5">
      <c r="B159" s="3"/>
      <c r="C159" s="3"/>
      <c r="D159" s="3"/>
      <c r="E159" s="3"/>
      <c r="F159" s="3"/>
      <c r="G159" s="3"/>
      <c r="H159" s="3"/>
      <c r="Y159" s="5"/>
      <c r="AA159" s="5"/>
      <c r="AB159" s="5"/>
      <c r="AC159" s="5"/>
      <c r="AD159" s="5"/>
      <c r="AE159" s="5"/>
      <c r="AF159" s="5"/>
      <c r="AG159" s="5"/>
    </row>
    <row r="160" spans="2:33" ht="16.5">
      <c r="B160" s="3"/>
      <c r="C160" s="3"/>
      <c r="D160" s="3"/>
      <c r="E160" s="3"/>
      <c r="F160" s="3"/>
      <c r="G160" s="3"/>
      <c r="H160" s="3"/>
      <c r="Y160" s="5"/>
      <c r="AA160" s="5"/>
      <c r="AB160" s="5"/>
      <c r="AC160" s="5"/>
      <c r="AD160" s="5"/>
      <c r="AE160" s="5"/>
      <c r="AF160" s="5"/>
      <c r="AG160" s="5"/>
    </row>
    <row r="161" spans="2:33" ht="16.5">
      <c r="B161" s="3"/>
      <c r="C161" s="3"/>
      <c r="D161" s="3"/>
      <c r="E161" s="3"/>
      <c r="F161" s="3"/>
      <c r="G161" s="3"/>
      <c r="H161" s="3"/>
      <c r="Y161" s="5"/>
      <c r="AA161" s="5"/>
      <c r="AB161" s="5"/>
      <c r="AC161" s="5"/>
      <c r="AD161" s="5"/>
      <c r="AE161" s="5"/>
      <c r="AF161" s="5"/>
      <c r="AG161" s="5"/>
    </row>
    <row r="162" spans="2:33" ht="16.5">
      <c r="B162" s="3"/>
      <c r="C162" s="3"/>
      <c r="D162" s="3"/>
      <c r="E162" s="3"/>
      <c r="F162" s="3"/>
      <c r="G162" s="3"/>
      <c r="H162" s="3"/>
      <c r="Y162" s="5"/>
      <c r="AA162" s="5"/>
      <c r="AB162" s="5"/>
      <c r="AC162" s="5"/>
      <c r="AD162" s="5"/>
      <c r="AE162" s="5"/>
      <c r="AF162" s="5"/>
      <c r="AG162" s="5"/>
    </row>
    <row r="163" spans="2:33" ht="16.5">
      <c r="B163" s="3"/>
      <c r="C163" s="3"/>
      <c r="D163" s="3"/>
      <c r="E163" s="3"/>
      <c r="F163" s="3"/>
      <c r="G163" s="3"/>
      <c r="H163" s="3"/>
      <c r="Y163" s="5"/>
      <c r="AA163" s="5"/>
      <c r="AB163" s="5"/>
      <c r="AC163" s="5"/>
      <c r="AD163" s="5"/>
      <c r="AE163" s="5"/>
      <c r="AF163" s="5"/>
      <c r="AG163" s="5"/>
    </row>
    <row r="164" spans="2:33" ht="16.5">
      <c r="B164" s="3"/>
      <c r="C164" s="3"/>
      <c r="D164" s="3"/>
      <c r="E164" s="3"/>
      <c r="F164" s="3"/>
      <c r="G164" s="3"/>
      <c r="H164" s="3"/>
      <c r="Y164" s="5"/>
      <c r="AA164" s="5"/>
      <c r="AB164" s="5"/>
      <c r="AC164" s="5"/>
      <c r="AD164" s="5"/>
      <c r="AE164" s="5"/>
      <c r="AF164" s="5"/>
      <c r="AG164" s="5"/>
    </row>
    <row r="165" spans="2:33" ht="16.5">
      <c r="B165" s="3"/>
      <c r="C165" s="3"/>
      <c r="D165" s="3"/>
      <c r="E165" s="3"/>
      <c r="F165" s="3"/>
      <c r="G165" s="3"/>
      <c r="H165" s="3"/>
      <c r="Y165" s="5"/>
      <c r="AA165" s="5"/>
      <c r="AB165" s="5"/>
      <c r="AC165" s="5"/>
      <c r="AD165" s="5"/>
      <c r="AE165" s="5"/>
      <c r="AF165" s="5"/>
      <c r="AG165" s="5"/>
    </row>
    <row r="166" spans="2:33" ht="16.5">
      <c r="B166" s="3"/>
      <c r="C166" s="3"/>
      <c r="D166" s="3"/>
      <c r="E166" s="3"/>
      <c r="F166" s="3"/>
      <c r="G166" s="3"/>
      <c r="H166" s="3"/>
      <c r="Y166" s="5"/>
      <c r="AA166" s="5"/>
      <c r="AB166" s="5"/>
      <c r="AC166" s="5"/>
      <c r="AD166" s="5"/>
      <c r="AE166" s="5"/>
      <c r="AF166" s="5"/>
      <c r="AG166" s="5"/>
    </row>
    <row r="167" spans="2:33" ht="16.5">
      <c r="B167" s="3"/>
      <c r="C167" s="3"/>
      <c r="D167" s="3"/>
      <c r="E167" s="3"/>
      <c r="F167" s="3"/>
      <c r="G167" s="3"/>
      <c r="H167" s="3"/>
      <c r="Y167" s="5"/>
      <c r="AA167" s="5"/>
      <c r="AB167" s="5"/>
      <c r="AC167" s="5"/>
      <c r="AD167" s="5"/>
      <c r="AE167" s="5"/>
      <c r="AF167" s="5"/>
      <c r="AG167" s="5"/>
    </row>
    <row r="168" spans="2:33" ht="16.5">
      <c r="B168" s="3"/>
      <c r="C168" s="3"/>
      <c r="D168" s="3"/>
      <c r="E168" s="3"/>
      <c r="F168" s="3"/>
      <c r="G168" s="3"/>
      <c r="H168" s="3"/>
      <c r="Y168" s="5"/>
      <c r="AA168" s="5"/>
      <c r="AB168" s="5"/>
      <c r="AC168" s="5"/>
      <c r="AD168" s="5"/>
      <c r="AE168" s="5"/>
      <c r="AF168" s="5"/>
      <c r="AG168" s="5"/>
    </row>
    <row r="169" spans="2:33" ht="16.5">
      <c r="B169" s="3"/>
      <c r="C169" s="3"/>
      <c r="D169" s="3"/>
      <c r="E169" s="3"/>
      <c r="F169" s="3"/>
      <c r="G169" s="3"/>
      <c r="H169" s="3"/>
      <c r="Y169" s="5"/>
      <c r="AA169" s="5"/>
      <c r="AB169" s="5"/>
      <c r="AC169" s="5"/>
      <c r="AD169" s="5"/>
      <c r="AE169" s="5"/>
      <c r="AF169" s="5"/>
      <c r="AG169" s="5"/>
    </row>
    <row r="170" spans="2:33" ht="16.5">
      <c r="B170" s="3"/>
      <c r="C170" s="3"/>
      <c r="D170" s="3"/>
      <c r="E170" s="3"/>
      <c r="F170" s="3"/>
      <c r="G170" s="3"/>
      <c r="H170" s="3"/>
      <c r="Y170" s="5"/>
      <c r="AA170" s="5"/>
      <c r="AB170" s="5"/>
      <c r="AC170" s="5"/>
      <c r="AD170" s="5"/>
      <c r="AE170" s="5"/>
      <c r="AF170" s="5"/>
      <c r="AG170" s="5"/>
    </row>
    <row r="171" spans="2:33" ht="16.5">
      <c r="B171" s="3"/>
      <c r="C171" s="3"/>
      <c r="D171" s="3"/>
      <c r="E171" s="3"/>
      <c r="F171" s="3"/>
      <c r="G171" s="3"/>
      <c r="H171" s="3"/>
      <c r="Y171" s="5"/>
      <c r="AA171" s="5"/>
      <c r="AB171" s="5"/>
      <c r="AC171" s="5"/>
      <c r="AD171" s="5"/>
      <c r="AE171" s="5"/>
      <c r="AF171" s="5"/>
      <c r="AG171" s="5"/>
    </row>
  </sheetData>
  <sheetProtection/>
  <mergeCells count="43">
    <mergeCell ref="R3:S3"/>
    <mergeCell ref="D3:E3"/>
    <mergeCell ref="I40:M40"/>
    <mergeCell ref="N39:O39"/>
    <mergeCell ref="H15:I15"/>
    <mergeCell ref="N3:O3"/>
    <mergeCell ref="B43:Y43"/>
    <mergeCell ref="B42:Y42"/>
    <mergeCell ref="P2:Y2"/>
    <mergeCell ref="A1:Y1"/>
    <mergeCell ref="T15:U15"/>
    <mergeCell ref="A2:G2"/>
    <mergeCell ref="H2:M2"/>
    <mergeCell ref="A3:A4"/>
    <mergeCell ref="N15:O15"/>
    <mergeCell ref="T38:U38"/>
    <mergeCell ref="A5:A15"/>
    <mergeCell ref="B39:C39"/>
    <mergeCell ref="H38:I38"/>
    <mergeCell ref="B44:Y44"/>
    <mergeCell ref="U41:Y41"/>
    <mergeCell ref="U40:Y40"/>
    <mergeCell ref="C40:G40"/>
    <mergeCell ref="C41:G41"/>
    <mergeCell ref="I41:M41"/>
    <mergeCell ref="B38:C38"/>
    <mergeCell ref="A40:A41"/>
    <mergeCell ref="T39:U39"/>
    <mergeCell ref="H39:I39"/>
    <mergeCell ref="N38:O38"/>
    <mergeCell ref="O40:S40"/>
    <mergeCell ref="O41:S41"/>
    <mergeCell ref="A16:A39"/>
    <mergeCell ref="B15:C15"/>
    <mergeCell ref="X3:Y3"/>
    <mergeCell ref="F3:G3"/>
    <mergeCell ref="H3:I3"/>
    <mergeCell ref="P3:Q3"/>
    <mergeCell ref="T3:U3"/>
    <mergeCell ref="J3:K3"/>
    <mergeCell ref="B3:C3"/>
    <mergeCell ref="L3:M3"/>
    <mergeCell ref="V3:W3"/>
  </mergeCells>
  <printOptions horizontalCentered="1" verticalCentered="1"/>
  <pageMargins left="0" right="0.16" top="0" bottom="0" header="0.11811023622047245" footer="0"/>
  <pageSetup horizontalDpi="360" verticalDpi="36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4.75390625" style="0" customWidth="1"/>
    <col min="2" max="2" width="17.25390625" style="0" customWidth="1"/>
    <col min="3" max="4" width="4.875" style="0" customWidth="1"/>
    <col min="5" max="5" width="5.50390625" style="0" customWidth="1"/>
    <col min="6" max="6" width="19.375" style="0" customWidth="1"/>
    <col min="7" max="8" width="4.875" style="0" customWidth="1"/>
    <col min="9" max="9" width="4.50390625" style="0" customWidth="1"/>
    <col min="10" max="10" width="19.875" style="0" customWidth="1"/>
    <col min="11" max="11" width="4.50390625" style="0" customWidth="1"/>
    <col min="12" max="12" width="4.375" style="0" customWidth="1"/>
    <col min="13" max="13" width="4.25390625" style="0" customWidth="1"/>
    <col min="14" max="14" width="19.625" style="0" customWidth="1"/>
    <col min="15" max="15" width="4.50390625" style="0" customWidth="1"/>
    <col min="16" max="16" width="4.75390625" style="0" customWidth="1"/>
    <col min="17" max="17" width="4.375" style="0" customWidth="1"/>
  </cols>
  <sheetData>
    <row r="1" spans="1:17" ht="25.5">
      <c r="A1" s="355" t="s">
        <v>222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27.75" customHeight="1" thickBot="1">
      <c r="A2" s="368" t="s">
        <v>85</v>
      </c>
      <c r="B2" s="368"/>
      <c r="C2" s="368"/>
      <c r="D2" s="368"/>
      <c r="E2" s="368" t="s">
        <v>86</v>
      </c>
      <c r="F2" s="368"/>
      <c r="G2" s="368"/>
      <c r="H2" s="368"/>
      <c r="I2" s="368"/>
      <c r="J2" s="369" t="s">
        <v>230</v>
      </c>
      <c r="K2" s="370"/>
      <c r="L2" s="370"/>
      <c r="M2" s="370"/>
      <c r="N2" s="370"/>
      <c r="O2" s="370"/>
      <c r="P2" s="370"/>
      <c r="Q2" s="370"/>
    </row>
    <row r="3" spans="1:17" ht="16.5">
      <c r="A3" s="365" t="s">
        <v>78</v>
      </c>
      <c r="B3" s="371" t="s">
        <v>167</v>
      </c>
      <c r="C3" s="372"/>
      <c r="D3" s="372"/>
      <c r="E3" s="373"/>
      <c r="F3" s="362" t="s">
        <v>168</v>
      </c>
      <c r="G3" s="363"/>
      <c r="H3" s="363"/>
      <c r="I3" s="364"/>
      <c r="J3" s="362" t="s">
        <v>169</v>
      </c>
      <c r="K3" s="363"/>
      <c r="L3" s="363"/>
      <c r="M3" s="364"/>
      <c r="N3" s="362" t="s">
        <v>170</v>
      </c>
      <c r="O3" s="363"/>
      <c r="P3" s="363"/>
      <c r="Q3" s="364"/>
    </row>
    <row r="4" spans="1:17" ht="17.25" thickBot="1">
      <c r="A4" s="367"/>
      <c r="B4" s="33" t="s">
        <v>79</v>
      </c>
      <c r="C4" s="34" t="s">
        <v>4</v>
      </c>
      <c r="D4" s="34" t="s">
        <v>5</v>
      </c>
      <c r="E4" s="35" t="s">
        <v>75</v>
      </c>
      <c r="F4" s="81" t="s">
        <v>3</v>
      </c>
      <c r="G4" s="82" t="s">
        <v>4</v>
      </c>
      <c r="H4" s="82" t="s">
        <v>5</v>
      </c>
      <c r="I4" s="83" t="s">
        <v>75</v>
      </c>
      <c r="J4" s="81" t="s">
        <v>3</v>
      </c>
      <c r="K4" s="82" t="s">
        <v>4</v>
      </c>
      <c r="L4" s="82" t="s">
        <v>5</v>
      </c>
      <c r="M4" s="83" t="s">
        <v>75</v>
      </c>
      <c r="N4" s="81" t="s">
        <v>3</v>
      </c>
      <c r="O4" s="34" t="s">
        <v>4</v>
      </c>
      <c r="P4" s="34" t="s">
        <v>5</v>
      </c>
      <c r="Q4" s="35" t="s">
        <v>75</v>
      </c>
    </row>
    <row r="5" spans="1:17" ht="16.5">
      <c r="A5" s="365" t="s">
        <v>76</v>
      </c>
      <c r="B5" s="63" t="s">
        <v>87</v>
      </c>
      <c r="C5" s="66">
        <v>2</v>
      </c>
      <c r="D5" s="66">
        <v>3</v>
      </c>
      <c r="E5" s="73">
        <v>3</v>
      </c>
      <c r="F5" s="94" t="s">
        <v>90</v>
      </c>
      <c r="G5" s="84">
        <v>2</v>
      </c>
      <c r="H5" s="84">
        <v>2</v>
      </c>
      <c r="I5" s="86">
        <v>2</v>
      </c>
      <c r="J5" s="64" t="s">
        <v>90</v>
      </c>
      <c r="K5" s="89">
        <v>2</v>
      </c>
      <c r="L5" s="86">
        <v>2</v>
      </c>
      <c r="M5" s="86">
        <v>2</v>
      </c>
      <c r="N5" s="111" t="s">
        <v>90</v>
      </c>
      <c r="O5" s="67">
        <v>2</v>
      </c>
      <c r="P5" s="67">
        <v>2</v>
      </c>
      <c r="Q5" s="68">
        <v>2</v>
      </c>
    </row>
    <row r="6" spans="1:17" ht="16.5">
      <c r="A6" s="366"/>
      <c r="B6" s="63"/>
      <c r="C6" s="66"/>
      <c r="D6" s="66"/>
      <c r="E6" s="73"/>
      <c r="F6" s="63" t="s">
        <v>182</v>
      </c>
      <c r="G6" s="67">
        <v>2</v>
      </c>
      <c r="H6" s="67">
        <v>3</v>
      </c>
      <c r="I6" s="87">
        <v>3</v>
      </c>
      <c r="J6" s="63" t="s">
        <v>207</v>
      </c>
      <c r="K6" s="67">
        <v>2</v>
      </c>
      <c r="L6" s="87">
        <v>3</v>
      </c>
      <c r="M6" s="87">
        <v>3</v>
      </c>
      <c r="N6" s="111" t="s">
        <v>41</v>
      </c>
      <c r="O6" s="67">
        <v>2</v>
      </c>
      <c r="P6" s="67">
        <v>3</v>
      </c>
      <c r="Q6" s="68">
        <v>3</v>
      </c>
    </row>
    <row r="7" spans="1:17" ht="16.5">
      <c r="A7" s="366"/>
      <c r="B7" s="85"/>
      <c r="C7" s="40"/>
      <c r="D7" s="40"/>
      <c r="E7" s="97"/>
      <c r="F7" s="69"/>
      <c r="G7" s="36"/>
      <c r="H7" s="38"/>
      <c r="I7" s="80"/>
      <c r="J7" s="63"/>
      <c r="K7" s="36"/>
      <c r="L7" s="41"/>
      <c r="M7" s="42"/>
      <c r="N7" s="112"/>
      <c r="O7" s="38"/>
      <c r="P7" s="41"/>
      <c r="Q7" s="42"/>
    </row>
    <row r="8" spans="1:17" ht="16.5">
      <c r="A8" s="366"/>
      <c r="B8" s="65"/>
      <c r="C8" s="36"/>
      <c r="D8" s="36"/>
      <c r="E8" s="37"/>
      <c r="F8" s="61"/>
      <c r="G8" s="40"/>
      <c r="H8" s="40"/>
      <c r="I8" s="79"/>
      <c r="J8" s="90"/>
      <c r="K8" s="43"/>
      <c r="L8" s="38"/>
      <c r="M8" s="39"/>
      <c r="N8" s="44"/>
      <c r="O8" s="41"/>
      <c r="P8" s="41"/>
      <c r="Q8" s="42"/>
    </row>
    <row r="9" spans="1:17" ht="16.5">
      <c r="A9" s="366"/>
      <c r="B9" s="98"/>
      <c r="C9" s="36"/>
      <c r="D9" s="36"/>
      <c r="E9" s="37"/>
      <c r="F9" s="95"/>
      <c r="G9" s="38"/>
      <c r="H9" s="38"/>
      <c r="I9" s="80"/>
      <c r="J9" s="54"/>
      <c r="K9" s="43"/>
      <c r="L9" s="38"/>
      <c r="M9" s="39"/>
      <c r="N9" s="45"/>
      <c r="O9" s="41"/>
      <c r="P9" s="41"/>
      <c r="Q9" s="42"/>
    </row>
    <row r="10" spans="1:17" ht="16.5">
      <c r="A10" s="366"/>
      <c r="B10" s="65"/>
      <c r="C10" s="36"/>
      <c r="D10" s="38"/>
      <c r="E10" s="39"/>
      <c r="F10" s="61"/>
      <c r="G10" s="36"/>
      <c r="H10" s="36"/>
      <c r="I10" s="77"/>
      <c r="J10" s="91"/>
      <c r="K10" s="41"/>
      <c r="L10" s="41"/>
      <c r="M10" s="42"/>
      <c r="N10" s="45"/>
      <c r="O10" s="41"/>
      <c r="P10" s="41"/>
      <c r="Q10" s="42"/>
    </row>
    <row r="11" spans="1:17" ht="16.5">
      <c r="A11" s="366"/>
      <c r="B11" s="46"/>
      <c r="C11" s="28"/>
      <c r="D11" s="28"/>
      <c r="E11" s="29"/>
      <c r="F11" s="96"/>
      <c r="G11" s="36"/>
      <c r="H11" s="41"/>
      <c r="I11" s="88"/>
      <c r="J11" s="91"/>
      <c r="K11" s="41"/>
      <c r="L11" s="41"/>
      <c r="M11" s="42"/>
      <c r="N11" s="45"/>
      <c r="O11" s="41"/>
      <c r="P11" s="41"/>
      <c r="Q11" s="42"/>
    </row>
    <row r="12" spans="1:17" ht="17.25" thickBot="1">
      <c r="A12" s="367"/>
      <c r="B12" s="374" t="s">
        <v>118</v>
      </c>
      <c r="C12" s="375"/>
      <c r="D12" s="70">
        <f>SUM(D5:D11)</f>
        <v>3</v>
      </c>
      <c r="E12" s="71">
        <f>SUM(E5:E11)</f>
        <v>3</v>
      </c>
      <c r="F12" s="376" t="s">
        <v>8</v>
      </c>
      <c r="G12" s="375"/>
      <c r="H12" s="70">
        <f>SUM(H5:H11)</f>
        <v>5</v>
      </c>
      <c r="I12" s="78">
        <f>SUM(I5:I11)</f>
        <v>5</v>
      </c>
      <c r="J12" s="374" t="s">
        <v>8</v>
      </c>
      <c r="K12" s="375"/>
      <c r="L12" s="70">
        <f>SUM(L5:L11)</f>
        <v>5</v>
      </c>
      <c r="M12" s="71">
        <f>SUM(M5:M11)</f>
        <v>5</v>
      </c>
      <c r="N12" s="376" t="s">
        <v>8</v>
      </c>
      <c r="O12" s="375"/>
      <c r="P12" s="70">
        <f>SUM(P5:P11)</f>
        <v>5</v>
      </c>
      <c r="Q12" s="71">
        <f>SUM(Q5:Q11)</f>
        <v>5</v>
      </c>
    </row>
    <row r="13" spans="1:17" ht="16.5">
      <c r="A13" s="377" t="s">
        <v>80</v>
      </c>
      <c r="B13" s="143" t="s">
        <v>88</v>
      </c>
      <c r="C13" s="72">
        <v>3</v>
      </c>
      <c r="D13" s="72">
        <v>3</v>
      </c>
      <c r="E13" s="144">
        <v>3</v>
      </c>
      <c r="F13" s="99" t="s">
        <v>96</v>
      </c>
      <c r="G13" s="100">
        <v>3</v>
      </c>
      <c r="H13" s="101">
        <v>3</v>
      </c>
      <c r="I13" s="102">
        <v>3</v>
      </c>
      <c r="J13" s="143" t="s">
        <v>102</v>
      </c>
      <c r="K13" s="100">
        <v>3</v>
      </c>
      <c r="L13" s="100">
        <v>3</v>
      </c>
      <c r="M13" s="145">
        <v>3</v>
      </c>
      <c r="N13" s="143" t="s">
        <v>108</v>
      </c>
      <c r="O13" s="72">
        <v>3</v>
      </c>
      <c r="P13" s="146">
        <v>3</v>
      </c>
      <c r="Q13" s="147">
        <v>3</v>
      </c>
    </row>
    <row r="14" spans="1:17" ht="16.5">
      <c r="A14" s="366"/>
      <c r="B14" s="103" t="s">
        <v>89</v>
      </c>
      <c r="C14" s="72">
        <v>3</v>
      </c>
      <c r="D14" s="148">
        <v>3</v>
      </c>
      <c r="E14" s="149">
        <v>3</v>
      </c>
      <c r="F14" s="103" t="s">
        <v>95</v>
      </c>
      <c r="G14" s="72">
        <v>3</v>
      </c>
      <c r="H14" s="148">
        <v>3</v>
      </c>
      <c r="I14" s="149">
        <v>3</v>
      </c>
      <c r="J14" s="150" t="s">
        <v>103</v>
      </c>
      <c r="K14" s="72">
        <v>3</v>
      </c>
      <c r="L14" s="72">
        <v>3</v>
      </c>
      <c r="M14" s="104">
        <v>3</v>
      </c>
      <c r="N14" s="103" t="s">
        <v>109</v>
      </c>
      <c r="O14" s="72">
        <v>3</v>
      </c>
      <c r="P14" s="151">
        <v>3</v>
      </c>
      <c r="Q14" s="104">
        <v>3</v>
      </c>
    </row>
    <row r="15" spans="1:17" ht="16.5">
      <c r="A15" s="366"/>
      <c r="B15" s="103" t="s">
        <v>91</v>
      </c>
      <c r="C15" s="72">
        <v>3</v>
      </c>
      <c r="D15" s="72">
        <v>3</v>
      </c>
      <c r="E15" s="104">
        <v>3</v>
      </c>
      <c r="F15" s="103" t="s">
        <v>97</v>
      </c>
      <c r="G15" s="72">
        <v>3</v>
      </c>
      <c r="H15" s="148">
        <v>3</v>
      </c>
      <c r="I15" s="149">
        <v>3</v>
      </c>
      <c r="J15" s="150" t="s">
        <v>104</v>
      </c>
      <c r="K15" s="72">
        <v>3</v>
      </c>
      <c r="L15" s="72">
        <v>3</v>
      </c>
      <c r="M15" s="104">
        <v>3</v>
      </c>
      <c r="N15" s="143" t="s">
        <v>110</v>
      </c>
      <c r="O15" s="72">
        <v>3</v>
      </c>
      <c r="P15" s="151">
        <v>3</v>
      </c>
      <c r="Q15" s="104">
        <v>3</v>
      </c>
    </row>
    <row r="16" spans="1:17" ht="16.5">
      <c r="A16" s="366"/>
      <c r="B16" s="103" t="s">
        <v>92</v>
      </c>
      <c r="C16" s="72">
        <v>3</v>
      </c>
      <c r="D16" s="72">
        <v>3</v>
      </c>
      <c r="E16" s="104">
        <v>3</v>
      </c>
      <c r="F16" s="128" t="s">
        <v>98</v>
      </c>
      <c r="G16" s="72">
        <v>3</v>
      </c>
      <c r="H16" s="72">
        <v>3</v>
      </c>
      <c r="I16" s="104">
        <v>3</v>
      </c>
      <c r="J16" s="152" t="s">
        <v>105</v>
      </c>
      <c r="K16" s="72">
        <v>3</v>
      </c>
      <c r="L16" s="72">
        <v>3</v>
      </c>
      <c r="M16" s="104">
        <v>3</v>
      </c>
      <c r="N16" s="103" t="s">
        <v>111</v>
      </c>
      <c r="O16" s="72">
        <v>3</v>
      </c>
      <c r="P16" s="151">
        <v>3</v>
      </c>
      <c r="Q16" s="104">
        <v>3</v>
      </c>
    </row>
    <row r="17" spans="1:17" ht="16.5">
      <c r="A17" s="366"/>
      <c r="B17" s="143" t="s">
        <v>93</v>
      </c>
      <c r="C17" s="72">
        <v>3</v>
      </c>
      <c r="D17" s="72">
        <v>3</v>
      </c>
      <c r="E17" s="104">
        <v>3</v>
      </c>
      <c r="F17" s="143" t="s">
        <v>99</v>
      </c>
      <c r="G17" s="72">
        <v>3</v>
      </c>
      <c r="H17" s="148">
        <v>3</v>
      </c>
      <c r="I17" s="149">
        <v>3</v>
      </c>
      <c r="J17" s="150" t="s">
        <v>106</v>
      </c>
      <c r="K17" s="72">
        <v>3</v>
      </c>
      <c r="L17" s="72">
        <v>3</v>
      </c>
      <c r="M17" s="104">
        <v>3</v>
      </c>
      <c r="N17" s="143" t="s">
        <v>112</v>
      </c>
      <c r="O17" s="72">
        <v>3</v>
      </c>
      <c r="P17" s="72">
        <v>3</v>
      </c>
      <c r="Q17" s="104">
        <v>3</v>
      </c>
    </row>
    <row r="18" spans="1:17" ht="16.5">
      <c r="A18" s="366"/>
      <c r="B18" s="103" t="s">
        <v>94</v>
      </c>
      <c r="C18" s="72">
        <v>3</v>
      </c>
      <c r="D18" s="72">
        <v>3</v>
      </c>
      <c r="E18" s="104">
        <v>3</v>
      </c>
      <c r="F18" s="103" t="s">
        <v>100</v>
      </c>
      <c r="G18" s="148">
        <v>3</v>
      </c>
      <c r="H18" s="148">
        <v>3</v>
      </c>
      <c r="I18" s="149">
        <v>3</v>
      </c>
      <c r="J18" s="103" t="s">
        <v>107</v>
      </c>
      <c r="K18" s="72">
        <v>3</v>
      </c>
      <c r="L18" s="72">
        <v>3</v>
      </c>
      <c r="M18" s="104">
        <v>3</v>
      </c>
      <c r="N18" s="150" t="s">
        <v>113</v>
      </c>
      <c r="O18" s="72">
        <v>3</v>
      </c>
      <c r="P18" s="72">
        <v>3</v>
      </c>
      <c r="Q18" s="104">
        <v>3</v>
      </c>
    </row>
    <row r="19" spans="1:17" ht="16.5">
      <c r="A19" s="366"/>
      <c r="B19" s="143" t="s">
        <v>181</v>
      </c>
      <c r="C19" s="148">
        <v>3</v>
      </c>
      <c r="D19" s="148">
        <v>3</v>
      </c>
      <c r="E19" s="149">
        <v>3</v>
      </c>
      <c r="F19" s="103" t="s">
        <v>101</v>
      </c>
      <c r="G19" s="148">
        <v>3</v>
      </c>
      <c r="H19" s="148">
        <v>3</v>
      </c>
      <c r="I19" s="149">
        <v>3</v>
      </c>
      <c r="J19" s="31"/>
      <c r="K19" s="32"/>
      <c r="L19" s="32"/>
      <c r="M19" s="116"/>
      <c r="N19" s="103" t="s">
        <v>114</v>
      </c>
      <c r="O19" s="72">
        <v>3</v>
      </c>
      <c r="P19" s="72">
        <v>3</v>
      </c>
      <c r="Q19" s="104">
        <v>3</v>
      </c>
    </row>
    <row r="20" spans="1:17" ht="16.5">
      <c r="A20" s="366"/>
      <c r="B20" s="31"/>
      <c r="C20" s="32"/>
      <c r="D20" s="32"/>
      <c r="E20" s="116"/>
      <c r="F20" s="143"/>
      <c r="G20" s="148"/>
      <c r="H20" s="148"/>
      <c r="I20" s="149"/>
      <c r="J20" s="47"/>
      <c r="K20" s="32"/>
      <c r="L20" s="32"/>
      <c r="M20" s="116"/>
      <c r="N20" s="143" t="s">
        <v>115</v>
      </c>
      <c r="O20" s="72">
        <v>3</v>
      </c>
      <c r="P20" s="151">
        <v>3</v>
      </c>
      <c r="Q20" s="104">
        <v>3</v>
      </c>
    </row>
    <row r="21" spans="1:17" ht="16.5">
      <c r="A21" s="366"/>
      <c r="B21" s="31"/>
      <c r="C21" s="32"/>
      <c r="D21" s="32"/>
      <c r="E21" s="32"/>
      <c r="F21" s="31"/>
      <c r="G21" s="32"/>
      <c r="H21" s="32"/>
      <c r="I21" s="32"/>
      <c r="J21" s="153"/>
      <c r="K21" s="32"/>
      <c r="L21" s="32"/>
      <c r="M21" s="116"/>
      <c r="N21" s="31"/>
      <c r="O21" s="32"/>
      <c r="P21" s="136"/>
      <c r="Q21" s="116"/>
    </row>
    <row r="22" spans="1:17" ht="16.5">
      <c r="A22" s="366"/>
      <c r="B22" s="27"/>
      <c r="C22" s="28"/>
      <c r="D22" s="28"/>
      <c r="E22" s="29"/>
      <c r="F22" s="27"/>
      <c r="G22" s="28"/>
      <c r="H22" s="28"/>
      <c r="I22" s="28"/>
      <c r="J22" s="27"/>
      <c r="K22" s="28"/>
      <c r="L22" s="28"/>
      <c r="M22" s="29"/>
      <c r="N22" s="27"/>
      <c r="O22" s="28"/>
      <c r="P22" s="26"/>
      <c r="Q22" s="29"/>
    </row>
    <row r="23" spans="1:17" ht="16.5">
      <c r="A23" s="366"/>
      <c r="B23" s="27"/>
      <c r="C23" s="28"/>
      <c r="D23" s="28"/>
      <c r="E23" s="29"/>
      <c r="F23" s="27"/>
      <c r="G23" s="28"/>
      <c r="H23" s="28"/>
      <c r="I23" s="29"/>
      <c r="J23" s="27"/>
      <c r="K23" s="28"/>
      <c r="L23" s="28"/>
      <c r="M23" s="29"/>
      <c r="N23" s="27"/>
      <c r="O23" s="28"/>
      <c r="P23" s="26"/>
      <c r="Q23" s="29"/>
    </row>
    <row r="24" spans="1:17" ht="16.5">
      <c r="A24" s="366"/>
      <c r="B24" s="31"/>
      <c r="C24" s="38"/>
      <c r="D24" s="38"/>
      <c r="E24" s="39"/>
      <c r="F24" s="27"/>
      <c r="G24" s="28"/>
      <c r="H24" s="28"/>
      <c r="I24" s="29"/>
      <c r="J24" s="27"/>
      <c r="K24" s="28"/>
      <c r="L24" s="28"/>
      <c r="M24" s="29"/>
      <c r="N24" s="27"/>
      <c r="O24" s="28"/>
      <c r="P24" s="26"/>
      <c r="Q24" s="29"/>
    </row>
    <row r="25" spans="1:17" ht="16.5">
      <c r="A25" s="366"/>
      <c r="B25" s="31"/>
      <c r="C25" s="36"/>
      <c r="D25" s="36"/>
      <c r="E25" s="37"/>
      <c r="F25" s="31"/>
      <c r="G25" s="36"/>
      <c r="H25" s="36"/>
      <c r="I25" s="37"/>
      <c r="J25" s="62"/>
      <c r="K25" s="28"/>
      <c r="L25" s="28"/>
      <c r="M25" s="29"/>
      <c r="N25" s="48"/>
      <c r="O25" s="36"/>
      <c r="P25" s="36"/>
      <c r="Q25" s="37"/>
    </row>
    <row r="26" spans="1:17" ht="16.5">
      <c r="A26" s="366"/>
      <c r="B26" s="49"/>
      <c r="C26" s="38"/>
      <c r="D26" s="38"/>
      <c r="E26" s="39"/>
      <c r="F26" s="31"/>
      <c r="G26" s="36"/>
      <c r="H26" s="36"/>
      <c r="I26" s="37"/>
      <c r="J26" s="50"/>
      <c r="K26" s="28"/>
      <c r="L26" s="28"/>
      <c r="M26" s="29"/>
      <c r="N26" s="48"/>
      <c r="O26" s="36"/>
      <c r="P26" s="36"/>
      <c r="Q26" s="37"/>
    </row>
    <row r="27" spans="1:17" ht="16.5">
      <c r="A27" s="366"/>
      <c r="B27" s="49"/>
      <c r="C27" s="38"/>
      <c r="D27" s="38"/>
      <c r="E27" s="39"/>
      <c r="F27" s="31"/>
      <c r="G27" s="32"/>
      <c r="H27" s="36"/>
      <c r="I27" s="37"/>
      <c r="J27" s="51"/>
      <c r="K27" s="52"/>
      <c r="L27" s="52"/>
      <c r="M27" s="53"/>
      <c r="N27" s="48"/>
      <c r="O27" s="36"/>
      <c r="P27" s="36"/>
      <c r="Q27" s="37"/>
    </row>
    <row r="28" spans="1:17" ht="16.5">
      <c r="A28" s="366"/>
      <c r="B28" s="49"/>
      <c r="C28" s="38"/>
      <c r="D28" s="38"/>
      <c r="E28" s="39"/>
      <c r="F28" s="54"/>
      <c r="G28" s="36"/>
      <c r="H28" s="36"/>
      <c r="I28" s="37"/>
      <c r="J28" s="51"/>
      <c r="K28" s="52"/>
      <c r="L28" s="52"/>
      <c r="M28" s="53"/>
      <c r="N28" s="54"/>
      <c r="O28" s="36"/>
      <c r="P28" s="36"/>
      <c r="Q28" s="37"/>
    </row>
    <row r="29" spans="1:17" ht="16.5">
      <c r="A29" s="378"/>
      <c r="B29" s="379" t="s">
        <v>81</v>
      </c>
      <c r="C29" s="380"/>
      <c r="D29" s="41">
        <v>3</v>
      </c>
      <c r="E29" s="42">
        <v>3</v>
      </c>
      <c r="F29" s="379" t="s">
        <v>81</v>
      </c>
      <c r="G29" s="380"/>
      <c r="H29" s="41">
        <v>3</v>
      </c>
      <c r="I29" s="42">
        <v>3</v>
      </c>
      <c r="J29" s="379" t="s">
        <v>81</v>
      </c>
      <c r="K29" s="380"/>
      <c r="L29" s="41">
        <v>3</v>
      </c>
      <c r="M29" s="42">
        <v>3</v>
      </c>
      <c r="N29" s="379" t="s">
        <v>81</v>
      </c>
      <c r="O29" s="380"/>
      <c r="P29" s="41">
        <v>3</v>
      </c>
      <c r="Q29" s="42">
        <v>3</v>
      </c>
    </row>
    <row r="30" spans="1:17" ht="17.25" thickBot="1">
      <c r="A30" s="55"/>
      <c r="B30" s="384" t="s">
        <v>82</v>
      </c>
      <c r="C30" s="385"/>
      <c r="D30" s="56">
        <f>D12+D29</f>
        <v>6</v>
      </c>
      <c r="E30" s="57">
        <f>E12+E29</f>
        <v>6</v>
      </c>
      <c r="F30" s="386" t="s">
        <v>82</v>
      </c>
      <c r="G30" s="387"/>
      <c r="H30" s="58">
        <f>H12+H29</f>
        <v>8</v>
      </c>
      <c r="I30" s="57">
        <f>I12+I29</f>
        <v>8</v>
      </c>
      <c r="J30" s="386" t="s">
        <v>82</v>
      </c>
      <c r="K30" s="387"/>
      <c r="L30" s="58">
        <f>L12+L29</f>
        <v>8</v>
      </c>
      <c r="M30" s="57">
        <f>M12+M29</f>
        <v>8</v>
      </c>
      <c r="N30" s="386" t="s">
        <v>82</v>
      </c>
      <c r="O30" s="387"/>
      <c r="P30" s="58">
        <f>P12+P29</f>
        <v>8</v>
      </c>
      <c r="Q30" s="57">
        <f>Q12+Q29</f>
        <v>8</v>
      </c>
    </row>
    <row r="31" spans="1:17" ht="16.5">
      <c r="A31" s="401" t="s">
        <v>83</v>
      </c>
      <c r="B31" s="402"/>
      <c r="C31" s="381" t="s">
        <v>120</v>
      </c>
      <c r="D31" s="382"/>
      <c r="E31" s="383"/>
      <c r="F31" s="74" t="s">
        <v>121</v>
      </c>
      <c r="G31" s="381" t="s">
        <v>122</v>
      </c>
      <c r="H31" s="382"/>
      <c r="I31" s="383"/>
      <c r="J31" s="74" t="s">
        <v>123</v>
      </c>
      <c r="K31" s="381" t="s">
        <v>124</v>
      </c>
      <c r="L31" s="382"/>
      <c r="M31" s="383"/>
      <c r="N31" s="74" t="s">
        <v>125</v>
      </c>
      <c r="O31" s="381" t="s">
        <v>126</v>
      </c>
      <c r="P31" s="382"/>
      <c r="Q31" s="390"/>
    </row>
    <row r="32" spans="1:17" ht="17.25" thickBot="1">
      <c r="A32" s="391" t="s">
        <v>84</v>
      </c>
      <c r="B32" s="385"/>
      <c r="C32" s="392" t="s">
        <v>127</v>
      </c>
      <c r="D32" s="393"/>
      <c r="E32" s="394"/>
      <c r="F32" s="75" t="s">
        <v>128</v>
      </c>
      <c r="G32" s="392" t="s">
        <v>119</v>
      </c>
      <c r="H32" s="393"/>
      <c r="I32" s="394"/>
      <c r="J32" s="76" t="s">
        <v>129</v>
      </c>
      <c r="K32" s="395" t="s">
        <v>130</v>
      </c>
      <c r="L32" s="396"/>
      <c r="M32" s="397"/>
      <c r="N32" s="75" t="s">
        <v>119</v>
      </c>
      <c r="O32" s="398" t="s">
        <v>131</v>
      </c>
      <c r="P32" s="399"/>
      <c r="Q32" s="400"/>
    </row>
    <row r="33" spans="1:17" ht="16.5">
      <c r="A33" s="59"/>
      <c r="B33" s="353" t="s">
        <v>117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6.5">
      <c r="A34" s="60"/>
      <c r="B34" s="352" t="s">
        <v>116</v>
      </c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</row>
  </sheetData>
  <sheetProtection/>
  <mergeCells count="35">
    <mergeCell ref="B33:Q33"/>
    <mergeCell ref="B34:Q34"/>
    <mergeCell ref="O31:Q31"/>
    <mergeCell ref="A32:B32"/>
    <mergeCell ref="C32:E32"/>
    <mergeCell ref="G32:I32"/>
    <mergeCell ref="K32:M32"/>
    <mergeCell ref="O32:Q32"/>
    <mergeCell ref="A31:B31"/>
    <mergeCell ref="C31:E31"/>
    <mergeCell ref="G31:I31"/>
    <mergeCell ref="K31:M31"/>
    <mergeCell ref="N29:O29"/>
    <mergeCell ref="B30:C30"/>
    <mergeCell ref="F30:G30"/>
    <mergeCell ref="J30:K30"/>
    <mergeCell ref="N30:O30"/>
    <mergeCell ref="B12:C12"/>
    <mergeCell ref="F12:G12"/>
    <mergeCell ref="J12:K12"/>
    <mergeCell ref="N12:O12"/>
    <mergeCell ref="A13:A29"/>
    <mergeCell ref="B29:C29"/>
    <mergeCell ref="F29:G29"/>
    <mergeCell ref="J29:K29"/>
    <mergeCell ref="N3:Q3"/>
    <mergeCell ref="A5:A12"/>
    <mergeCell ref="A1:Q1"/>
    <mergeCell ref="A2:D2"/>
    <mergeCell ref="E2:I2"/>
    <mergeCell ref="J2:Q2"/>
    <mergeCell ref="A3:A4"/>
    <mergeCell ref="B3:E3"/>
    <mergeCell ref="F3:I3"/>
    <mergeCell ref="J3:M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Dahan</cp:lastModifiedBy>
  <cp:lastPrinted>2017-03-11T05:22:11Z</cp:lastPrinted>
  <dcterms:created xsi:type="dcterms:W3CDTF">2004-11-27T17:27:21Z</dcterms:created>
  <dcterms:modified xsi:type="dcterms:W3CDTF">2017-03-19T03:58:48Z</dcterms:modified>
  <cp:category/>
  <cp:version/>
  <cp:contentType/>
  <cp:contentStatus/>
</cp:coreProperties>
</file>