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3230" windowHeight="6900" activeTab="0"/>
  </bookViews>
  <sheets>
    <sheet name="103(一)" sheetId="1" r:id="rId1"/>
  </sheets>
  <definedNames>
    <definedName name="_xlnm.Print_Area" localSheetId="0">'103(一)'!$A$1:$Z$42</definedName>
  </definedNames>
  <calcPr fullCalcOnLoad="1"/>
</workbook>
</file>

<file path=xl/sharedStrings.xml><?xml version="1.0" encoding="utf-8"?>
<sst xmlns="http://schemas.openxmlformats.org/spreadsheetml/2006/main" count="179" uniqueCount="117">
  <si>
    <t xml:space="preserve"> </t>
  </si>
  <si>
    <t>註4:畢業前須通過本校畢業門檻，始可畢業。</t>
  </si>
  <si>
    <t>註3:勞作教育為必修課(每學期0學分1小時，須修滿兩學年)，但不列入畢業學分;軍訓課程列入通識選修課程，但亦不列入畢業學分。</t>
  </si>
  <si>
    <t>註2:選修學分科目得調整開課學期。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</si>
  <si>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通識必修、選修合計31學分</t>
    </r>
    <r>
      <rPr>
        <sz val="10"/>
        <color indexed="10"/>
        <rFont val="標楷體"/>
        <family val="4"/>
      </rPr>
      <t>；本系專業</t>
    </r>
    <r>
      <rPr>
        <u val="single"/>
        <sz val="10"/>
        <color indexed="10"/>
        <rFont val="標楷體"/>
        <family val="4"/>
      </rPr>
      <t>必修55學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專業選修42學分(至多承認外系專業課程15學分，不含重補修必修科目、軍訓及通識課程)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</si>
  <si>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t>128/128</t>
  </si>
  <si>
    <t>84/84</t>
  </si>
  <si>
    <t>55/55</t>
  </si>
  <si>
    <t>29/29</t>
  </si>
  <si>
    <t>學分/時數</t>
  </si>
  <si>
    <t>最低畢業</t>
  </si>
  <si>
    <t>最低選修</t>
  </si>
  <si>
    <t>必修合計</t>
  </si>
  <si>
    <t>通識選修(6)</t>
  </si>
  <si>
    <t>專業選修(3)</t>
  </si>
  <si>
    <t>專業必修(2)</t>
  </si>
  <si>
    <t>通識必修(1)</t>
  </si>
  <si>
    <t>科目修別及代碼</t>
  </si>
  <si>
    <t>修習科目合計</t>
  </si>
  <si>
    <t>預定選修合計</t>
  </si>
  <si>
    <t>通識必修不含勞作教育</t>
  </si>
  <si>
    <t>和＝</t>
  </si>
  <si>
    <t>四下</t>
  </si>
  <si>
    <t>四上</t>
  </si>
  <si>
    <t>三下</t>
  </si>
  <si>
    <t>網路程式設計</t>
  </si>
  <si>
    <t>計算機組織</t>
  </si>
  <si>
    <t>三上</t>
  </si>
  <si>
    <t>物聯網系統應用</t>
  </si>
  <si>
    <t>多媒體應用技術</t>
  </si>
  <si>
    <t>二下</t>
  </si>
  <si>
    <t>行動嵌入式系統應用</t>
  </si>
  <si>
    <t>人機介面設計</t>
  </si>
  <si>
    <t>電腦網路實習</t>
  </si>
  <si>
    <t>電腦軟體應用</t>
  </si>
  <si>
    <t>二上</t>
  </si>
  <si>
    <t>虛擬實境導覽技術</t>
  </si>
  <si>
    <t>電信線路丙級認證</t>
  </si>
  <si>
    <t>微處理機</t>
  </si>
  <si>
    <t>多媒體概論</t>
  </si>
  <si>
    <t>一下</t>
  </si>
  <si>
    <t>嵌入式作業系統</t>
  </si>
  <si>
    <t>軍訓</t>
  </si>
  <si>
    <t>選修科目</t>
  </si>
  <si>
    <t>一上</t>
  </si>
  <si>
    <t>必修科目合計</t>
  </si>
  <si>
    <t>專業選修與通識選修</t>
  </si>
  <si>
    <t>專業必修</t>
  </si>
  <si>
    <t>通識必修</t>
  </si>
  <si>
    <t xml:space="preserve"> </t>
  </si>
  <si>
    <t>程式設計(二)</t>
  </si>
  <si>
    <t>時數：</t>
  </si>
  <si>
    <t>動畫設計</t>
  </si>
  <si>
    <t>電子電路學</t>
  </si>
  <si>
    <t>藝術學群(二)</t>
  </si>
  <si>
    <t>社會學群(二)</t>
  </si>
  <si>
    <t>數位邏輯設計</t>
  </si>
  <si>
    <t>動態網頁程式設計</t>
  </si>
  <si>
    <t>電腦網路概論</t>
  </si>
  <si>
    <t>專題製作（一）</t>
  </si>
  <si>
    <t>電腦網路實務</t>
  </si>
  <si>
    <t>網頁設計</t>
  </si>
  <si>
    <t>嵌入式系統導論</t>
  </si>
  <si>
    <t>程式設計(一)</t>
  </si>
  <si>
    <t xml:space="preserve">計算機概論 </t>
  </si>
  <si>
    <t>Linux伺服器架設</t>
  </si>
  <si>
    <t>藝術學群(一)</t>
  </si>
  <si>
    <t>微積分(一)</t>
  </si>
  <si>
    <t>英文發展課程</t>
  </si>
  <si>
    <t>社會學群(一)</t>
  </si>
  <si>
    <t>體育</t>
  </si>
  <si>
    <t>作業系統</t>
  </si>
  <si>
    <t>自然科學群</t>
  </si>
  <si>
    <t>國文核心課程</t>
  </si>
  <si>
    <t>證照檢定(一)</t>
  </si>
  <si>
    <t>視覺化程式設計</t>
  </si>
  <si>
    <t>英文核心課程</t>
  </si>
  <si>
    <t>國文發展課程</t>
  </si>
  <si>
    <t>勞作教育</t>
  </si>
  <si>
    <t>必修科目</t>
  </si>
  <si>
    <t>時數</t>
  </si>
  <si>
    <t>學分</t>
  </si>
  <si>
    <t>代碼</t>
  </si>
  <si>
    <t>科目名稱</t>
  </si>
  <si>
    <t>學分</t>
  </si>
  <si>
    <t>學分數：</t>
  </si>
  <si>
    <t>下學期</t>
  </si>
  <si>
    <t>上學期</t>
  </si>
  <si>
    <t>修別</t>
  </si>
  <si>
    <t>制別：四技(日間部)</t>
  </si>
  <si>
    <t>系別：電腦與通訊工程系</t>
  </si>
  <si>
    <t>大漢技術學院 103 學年度入學新生課程標準表</t>
  </si>
  <si>
    <t>第一學年(103年9月~104年7月)</t>
  </si>
  <si>
    <t>第二學年(104年9月~105年7月)</t>
  </si>
  <si>
    <t>第三學年(105年9月~106年7月)</t>
  </si>
  <si>
    <t>第四學年(106年9月~107年7月)</t>
  </si>
  <si>
    <t>電子電路實習</t>
  </si>
  <si>
    <t>計算機概論實習</t>
  </si>
  <si>
    <t>通識選修</t>
  </si>
  <si>
    <t>資訊安全概論</t>
  </si>
  <si>
    <t>微處理機實習</t>
  </si>
  <si>
    <t>資料庫管理系統</t>
  </si>
  <si>
    <t>行動網頁設計</t>
  </si>
  <si>
    <t>行動顧客端程式設計</t>
  </si>
  <si>
    <t>壓力管理</t>
  </si>
  <si>
    <t>專題製作（二）</t>
  </si>
  <si>
    <t>證照檢定(二)</t>
  </si>
  <si>
    <t>校外實習</t>
  </si>
  <si>
    <t>42/42</t>
  </si>
  <si>
    <t>44/44</t>
  </si>
  <si>
    <t>微處理機實習</t>
  </si>
  <si>
    <t>職場倫理</t>
  </si>
  <si>
    <t>程式設計(三)</t>
  </si>
  <si>
    <t>網路程式設計</t>
  </si>
  <si>
    <t>專題製作(三)</t>
  </si>
  <si>
    <t>網路資料庫</t>
  </si>
  <si>
    <t>103年8月1日(103學年度第1學期第1次系課程委員會議通過)
103年9月11日(103學年度第1學期第1次課程委員會暨教務會議通過)
106年9月6日(106學年度6學期第6次系課程委員會議修正通過)
106年9月12日(106學年度1學期第1次校課程委員會暨教務會議修正通過)
107年2月23日(106學年度2學期第1次校課程委員會暨教務會議修正通過)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</si>
</sst>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0"/>
      <color indexed="10"/>
      <name val="標楷體"/>
      <family val="4"/>
    </font>
    <font>
      <u val="single"/>
      <sz val="10"/>
      <color indexed="10"/>
      <name val="標楷體"/>
      <family val="4"/>
    </font>
    <font>
      <sz val="11"/>
      <color indexed="8"/>
      <name val="標楷體"/>
      <family val="4"/>
    </font>
    <font>
      <sz val="9"/>
      <name val="細明體"/>
      <family val="3"/>
    </font>
    <font>
      <sz val="10"/>
      <color indexed="8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8"/>
      <name val="Times New Roman"/>
      <family val="1"/>
    </font>
    <font>
      <sz val="12"/>
      <name val="Times New Roman"/>
      <family val="1"/>
    </font>
    <font>
      <sz val="8"/>
      <name val="標楷體"/>
      <family val="4"/>
    </font>
    <font>
      <sz val="10"/>
      <name val="新細明體"/>
      <family val="1"/>
    </font>
    <font>
      <sz val="8"/>
      <color indexed="8"/>
      <name val="標楷體"/>
      <family val="4"/>
    </font>
    <font>
      <b/>
      <sz val="12"/>
      <color indexed="12"/>
      <name val="標楷體"/>
      <family val="4"/>
    </font>
    <font>
      <sz val="36"/>
      <color indexed="8"/>
      <name val="標楷體"/>
      <family val="4"/>
    </font>
    <font>
      <b/>
      <sz val="18"/>
      <color indexed="12"/>
      <name val="標楷體"/>
      <family val="4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b/>
      <sz val="8"/>
      <color indexed="12"/>
      <name val="標楷體"/>
      <family val="4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8"/>
      <color rgb="FF0000FF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/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/>
      <right style="thin">
        <color indexed="51"/>
      </right>
      <top style="thin">
        <color indexed="51"/>
      </top>
      <bottom style="thin">
        <color indexed="51"/>
      </bottom>
    </border>
    <border>
      <left style="medium"/>
      <right style="thin"/>
      <top style="medium"/>
      <bottom style="thin"/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/>
      <right style="thin">
        <color indexed="51"/>
      </right>
      <top style="thick">
        <color indexed="51"/>
      </top>
      <bottom style="thin">
        <color indexed="51"/>
      </bottom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3" fillId="0" borderId="0" xfId="33" applyFont="1" applyBorder="1">
      <alignment vertical="center"/>
      <protection/>
    </xf>
    <xf numFmtId="0" fontId="3" fillId="0" borderId="10" xfId="33" applyFont="1" applyBorder="1">
      <alignment vertical="center"/>
      <protection/>
    </xf>
    <xf numFmtId="0" fontId="5" fillId="0" borderId="0" xfId="33" applyFont="1" applyBorder="1">
      <alignment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vertical="center"/>
      <protection/>
    </xf>
    <xf numFmtId="0" fontId="3" fillId="0" borderId="11" xfId="33" applyFont="1" applyBorder="1">
      <alignment vertical="center"/>
      <protection/>
    </xf>
    <xf numFmtId="0" fontId="7" fillId="0" borderId="12" xfId="33" applyFont="1" applyBorder="1" applyAlignment="1">
      <alignment horizontal="center" vertical="center"/>
      <protection/>
    </xf>
    <xf numFmtId="176" fontId="7" fillId="0" borderId="13" xfId="33" applyNumberFormat="1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15" xfId="33" applyFont="1" applyBorder="1" applyAlignment="1">
      <alignment horizontal="center" vertical="center"/>
      <protection/>
    </xf>
    <xf numFmtId="177" fontId="3" fillId="0" borderId="0" xfId="33" applyNumberFormat="1" applyFont="1" applyBorder="1">
      <alignment vertical="center"/>
      <protection/>
    </xf>
    <xf numFmtId="0" fontId="7" fillId="0" borderId="16" xfId="33" applyFont="1" applyBorder="1" applyAlignment="1">
      <alignment horizontal="center" vertical="center"/>
      <protection/>
    </xf>
    <xf numFmtId="0" fontId="9" fillId="0" borderId="17" xfId="33" applyFont="1" applyBorder="1" applyAlignment="1">
      <alignment horizontal="center" vertical="center"/>
      <protection/>
    </xf>
    <xf numFmtId="0" fontId="9" fillId="0" borderId="18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center" vertical="center"/>
      <protection/>
    </xf>
    <xf numFmtId="0" fontId="9" fillId="0" borderId="19" xfId="33" applyFont="1" applyBorder="1" applyAlignment="1">
      <alignment horizontal="center" vertical="center"/>
      <protection/>
    </xf>
    <xf numFmtId="0" fontId="9" fillId="0" borderId="20" xfId="33" applyFont="1" applyBorder="1" applyAlignment="1">
      <alignment horizontal="center" vertical="center"/>
      <protection/>
    </xf>
    <xf numFmtId="0" fontId="12" fillId="0" borderId="20" xfId="33" applyFont="1" applyBorder="1" applyAlignment="1">
      <alignment horizontal="center" vertical="center"/>
      <protection/>
    </xf>
    <xf numFmtId="0" fontId="12" fillId="0" borderId="21" xfId="33" applyFont="1" applyBorder="1" applyAlignment="1">
      <alignment horizontal="center" vertical="center"/>
      <protection/>
    </xf>
    <xf numFmtId="0" fontId="10" fillId="0" borderId="20" xfId="33" applyFont="1" applyBorder="1" applyAlignment="1">
      <alignment horizontal="center" vertical="center"/>
      <protection/>
    </xf>
    <xf numFmtId="0" fontId="12" fillId="0" borderId="21" xfId="33" applyFont="1" applyBorder="1" applyAlignment="1">
      <alignment vertical="center"/>
      <protection/>
    </xf>
    <xf numFmtId="0" fontId="9" fillId="0" borderId="19" xfId="33" applyFont="1" applyBorder="1">
      <alignment vertical="center"/>
      <protection/>
    </xf>
    <xf numFmtId="0" fontId="9" fillId="0" borderId="20" xfId="33" applyFont="1" applyBorder="1">
      <alignment vertical="center"/>
      <protection/>
    </xf>
    <xf numFmtId="0" fontId="12" fillId="0" borderId="20" xfId="33" applyFont="1" applyBorder="1">
      <alignment vertical="center"/>
      <protection/>
    </xf>
    <xf numFmtId="0" fontId="12" fillId="0" borderId="21" xfId="33" applyFont="1" applyBorder="1">
      <alignment vertical="center"/>
      <protection/>
    </xf>
    <xf numFmtId="0" fontId="10" fillId="0" borderId="19" xfId="33" applyFont="1" applyBorder="1" applyAlignment="1">
      <alignment horizontal="center" vertical="center"/>
      <protection/>
    </xf>
    <xf numFmtId="0" fontId="12" fillId="0" borderId="21" xfId="33" applyFont="1" applyBorder="1" applyAlignment="1">
      <alignment horizontal="left" vertical="center"/>
      <protection/>
    </xf>
    <xf numFmtId="0" fontId="12" fillId="0" borderId="22" xfId="33" applyFont="1" applyFill="1" applyBorder="1" applyAlignment="1">
      <alignment horizontal="center" vertical="center"/>
      <protection/>
    </xf>
    <xf numFmtId="0" fontId="12" fillId="0" borderId="20" xfId="33" applyFont="1" applyFill="1" applyBorder="1" applyAlignment="1">
      <alignment horizontal="center" vertical="center"/>
      <protection/>
    </xf>
    <xf numFmtId="0" fontId="12" fillId="0" borderId="21" xfId="33" applyFont="1" applyFill="1" applyBorder="1" applyAlignment="1">
      <alignment horizontal="left" vertical="center"/>
      <protection/>
    </xf>
    <xf numFmtId="0" fontId="10" fillId="0" borderId="19" xfId="33" applyFont="1" applyBorder="1" applyAlignment="1">
      <alignment horizontal="center" vertical="center" shrinkToFit="1"/>
      <protection/>
    </xf>
    <xf numFmtId="0" fontId="10" fillId="0" borderId="20" xfId="33" applyFont="1" applyBorder="1" applyAlignment="1">
      <alignment horizontal="center" vertical="center" shrinkToFit="1"/>
      <protection/>
    </xf>
    <xf numFmtId="0" fontId="12" fillId="0" borderId="21" xfId="33" applyFont="1" applyBorder="1" applyAlignment="1">
      <alignment vertical="center" shrinkToFit="1"/>
      <protection/>
    </xf>
    <xf numFmtId="0" fontId="12" fillId="0" borderId="21" xfId="33" applyFont="1" applyBorder="1" applyAlignment="1">
      <alignment horizontal="left" vertical="center" shrinkToFit="1"/>
      <protection/>
    </xf>
    <xf numFmtId="0" fontId="14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15" fillId="0" borderId="0" xfId="33" applyFont="1" applyBorder="1" applyAlignment="1">
      <alignment horizontal="center" vertical="center"/>
      <protection/>
    </xf>
    <xf numFmtId="0" fontId="10" fillId="0" borderId="23" xfId="33" applyFont="1" applyBorder="1" applyAlignment="1">
      <alignment horizontal="center" vertical="center"/>
      <protection/>
    </xf>
    <xf numFmtId="0" fontId="10" fillId="0" borderId="24" xfId="33" applyFont="1" applyBorder="1" applyAlignment="1">
      <alignment horizontal="center" vertical="center"/>
      <protection/>
    </xf>
    <xf numFmtId="0" fontId="14" fillId="0" borderId="25" xfId="33" applyFont="1" applyBorder="1" applyAlignment="1">
      <alignment horizontal="center" vertical="center"/>
      <protection/>
    </xf>
    <xf numFmtId="0" fontId="10" fillId="0" borderId="20" xfId="33" applyNumberFormat="1" applyFont="1" applyBorder="1" applyAlignment="1">
      <alignment horizontal="center" vertical="center" shrinkToFit="1"/>
      <protection/>
    </xf>
    <xf numFmtId="0" fontId="10" fillId="0" borderId="26" xfId="33" applyFont="1" applyBorder="1" applyAlignment="1">
      <alignment horizontal="center" vertical="center"/>
      <protection/>
    </xf>
    <xf numFmtId="0" fontId="10" fillId="0" borderId="27" xfId="33" applyFont="1" applyBorder="1" applyAlignment="1">
      <alignment horizontal="center" vertical="center"/>
      <protection/>
    </xf>
    <xf numFmtId="0" fontId="14" fillId="0" borderId="28" xfId="33" applyFont="1" applyBorder="1" applyAlignment="1">
      <alignment horizontal="center" vertical="center"/>
      <protection/>
    </xf>
    <xf numFmtId="177" fontId="10" fillId="0" borderId="26" xfId="33" applyNumberFormat="1" applyFont="1" applyBorder="1" applyAlignment="1">
      <alignment horizontal="center" vertical="center"/>
      <protection/>
    </xf>
    <xf numFmtId="0" fontId="12" fillId="0" borderId="29" xfId="33" applyFont="1" applyBorder="1" applyAlignment="1">
      <alignment vertical="center"/>
      <protection/>
    </xf>
    <xf numFmtId="177" fontId="15" fillId="0" borderId="0" xfId="33" applyNumberFormat="1" applyFont="1" applyBorder="1" applyAlignment="1">
      <alignment horizontal="center" vertical="center"/>
      <protection/>
    </xf>
    <xf numFmtId="177" fontId="10" fillId="0" borderId="30" xfId="33" applyNumberFormat="1" applyFont="1" applyBorder="1" applyAlignment="1">
      <alignment horizontal="center" vertical="center"/>
      <protection/>
    </xf>
    <xf numFmtId="0" fontId="10" fillId="0" borderId="31" xfId="33" applyFont="1" applyBorder="1" applyAlignment="1">
      <alignment horizontal="center" vertical="center"/>
      <protection/>
    </xf>
    <xf numFmtId="0" fontId="14" fillId="0" borderId="32" xfId="33" applyFont="1" applyBorder="1" applyAlignment="1">
      <alignment horizontal="center" vertical="center"/>
      <protection/>
    </xf>
    <xf numFmtId="0" fontId="9" fillId="0" borderId="19" xfId="33" applyFont="1" applyFill="1" applyBorder="1" applyAlignment="1">
      <alignment horizontal="center" vertical="center"/>
      <protection/>
    </xf>
    <xf numFmtId="0" fontId="9" fillId="0" borderId="20" xfId="33" applyFont="1" applyFill="1" applyBorder="1" applyAlignment="1">
      <alignment horizontal="center" vertical="center"/>
      <protection/>
    </xf>
    <xf numFmtId="0" fontId="12" fillId="0" borderId="19" xfId="33" applyFont="1" applyFill="1" applyBorder="1" applyAlignment="1">
      <alignment horizontal="center" vertical="center"/>
      <protection/>
    </xf>
    <xf numFmtId="0" fontId="12" fillId="0" borderId="21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/>
      <protection/>
    </xf>
    <xf numFmtId="0" fontId="14" fillId="0" borderId="20" xfId="33" applyFont="1" applyBorder="1" applyAlignment="1">
      <alignment horizontal="center" vertical="center" shrinkToFit="1"/>
      <protection/>
    </xf>
    <xf numFmtId="0" fontId="10" fillId="0" borderId="30" xfId="33" applyFont="1" applyBorder="1" applyAlignment="1">
      <alignment horizontal="center" vertical="center"/>
      <protection/>
    </xf>
    <xf numFmtId="0" fontId="9" fillId="0" borderId="33" xfId="33" applyFont="1" applyBorder="1" applyAlignment="1">
      <alignment horizontal="center" vertical="center"/>
      <protection/>
    </xf>
    <xf numFmtId="0" fontId="9" fillId="0" borderId="34" xfId="33" applyFont="1" applyBorder="1" applyAlignment="1">
      <alignment horizontal="center" vertical="center"/>
      <protection/>
    </xf>
    <xf numFmtId="0" fontId="19" fillId="0" borderId="17" xfId="33" applyFont="1" applyBorder="1" applyAlignment="1">
      <alignment horizontal="center" vertical="center"/>
      <protection/>
    </xf>
    <xf numFmtId="0" fontId="19" fillId="0" borderId="18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 vertical="center"/>
      <protection/>
    </xf>
    <xf numFmtId="0" fontId="3" fillId="0" borderId="35" xfId="33" applyFont="1" applyBorder="1">
      <alignment vertical="center"/>
      <protection/>
    </xf>
    <xf numFmtId="0" fontId="21" fillId="0" borderId="35" xfId="33" applyFont="1" applyBorder="1" applyAlignment="1">
      <alignment vertical="center"/>
      <protection/>
    </xf>
    <xf numFmtId="0" fontId="21" fillId="0" borderId="0" xfId="33" applyFont="1" applyBorder="1" applyAlignment="1">
      <alignment vertical="center"/>
      <protection/>
    </xf>
    <xf numFmtId="0" fontId="9" fillId="0" borderId="36" xfId="33" applyFont="1" applyFill="1" applyBorder="1" applyAlignment="1">
      <alignment horizontal="center" vertical="center"/>
      <protection/>
    </xf>
    <xf numFmtId="0" fontId="19" fillId="0" borderId="18" xfId="33" applyFont="1" applyFill="1" applyBorder="1" applyAlignment="1">
      <alignment horizontal="center" vertical="center"/>
      <protection/>
    </xf>
    <xf numFmtId="0" fontId="19" fillId="0" borderId="17" xfId="33" applyFont="1" applyFill="1" applyBorder="1" applyAlignment="1">
      <alignment horizontal="center" vertical="center"/>
      <protection/>
    </xf>
    <xf numFmtId="0" fontId="18" fillId="0" borderId="20" xfId="33" applyFont="1" applyFill="1" applyBorder="1" applyAlignment="1">
      <alignment vertical="center"/>
      <protection/>
    </xf>
    <xf numFmtId="0" fontId="10" fillId="0" borderId="20" xfId="33" applyFont="1" applyFill="1" applyBorder="1" applyAlignment="1">
      <alignment horizontal="center" vertical="center"/>
      <protection/>
    </xf>
    <xf numFmtId="0" fontId="10" fillId="0" borderId="22" xfId="33" applyFont="1" applyFill="1" applyBorder="1" applyAlignment="1">
      <alignment horizontal="center" vertical="center"/>
      <protection/>
    </xf>
    <xf numFmtId="0" fontId="18" fillId="0" borderId="29" xfId="33" applyFont="1" applyFill="1" applyBorder="1" applyAlignment="1">
      <alignment vertical="center"/>
      <protection/>
    </xf>
    <xf numFmtId="0" fontId="10" fillId="0" borderId="16" xfId="33" applyFont="1" applyFill="1" applyBorder="1" applyAlignment="1">
      <alignment horizontal="center" vertical="center"/>
      <protection/>
    </xf>
    <xf numFmtId="0" fontId="10" fillId="0" borderId="37" xfId="33" applyFont="1" applyFill="1" applyBorder="1" applyAlignment="1">
      <alignment horizontal="center" vertical="center"/>
      <protection/>
    </xf>
    <xf numFmtId="0" fontId="18" fillId="0" borderId="38" xfId="33" applyFont="1" applyFill="1" applyBorder="1" applyAlignment="1">
      <alignment horizontal="left" vertical="center" shrinkToFit="1"/>
      <protection/>
    </xf>
    <xf numFmtId="0" fontId="10" fillId="0" borderId="34" xfId="33" applyFont="1" applyFill="1" applyBorder="1" applyAlignment="1">
      <alignment horizontal="center" vertical="center" shrinkToFit="1"/>
      <protection/>
    </xf>
    <xf numFmtId="0" fontId="10" fillId="0" borderId="20" xfId="33" applyFont="1" applyFill="1" applyBorder="1" applyAlignment="1">
      <alignment horizontal="center" vertical="center" shrinkToFit="1"/>
      <protection/>
    </xf>
    <xf numFmtId="0" fontId="10" fillId="0" borderId="19" xfId="33" applyFont="1" applyFill="1" applyBorder="1" applyAlignment="1">
      <alignment horizontal="center" vertical="center" shrinkToFit="1"/>
      <protection/>
    </xf>
    <xf numFmtId="0" fontId="18" fillId="0" borderId="21" xfId="33" applyFont="1" applyFill="1" applyBorder="1" applyAlignment="1">
      <alignment horizontal="left" vertical="center" shrinkToFit="1"/>
      <protection/>
    </xf>
    <xf numFmtId="0" fontId="10" fillId="0" borderId="33" xfId="33" applyFont="1" applyFill="1" applyBorder="1" applyAlignment="1">
      <alignment horizontal="center" vertical="center" shrinkToFit="1"/>
      <protection/>
    </xf>
    <xf numFmtId="0" fontId="10" fillId="0" borderId="34" xfId="33" applyFont="1" applyFill="1" applyBorder="1" applyAlignment="1">
      <alignment horizontal="center" vertical="center"/>
      <protection/>
    </xf>
    <xf numFmtId="0" fontId="10" fillId="0" borderId="33" xfId="33" applyFont="1" applyFill="1" applyBorder="1" applyAlignment="1">
      <alignment horizontal="center" vertical="center"/>
      <protection/>
    </xf>
    <xf numFmtId="0" fontId="12" fillId="0" borderId="39" xfId="33" applyFont="1" applyFill="1" applyBorder="1" applyAlignment="1">
      <alignment vertical="center"/>
      <protection/>
    </xf>
    <xf numFmtId="0" fontId="10" fillId="0" borderId="40" xfId="33" applyFont="1" applyFill="1" applyBorder="1" applyAlignment="1">
      <alignment horizontal="center" vertical="center"/>
      <protection/>
    </xf>
    <xf numFmtId="0" fontId="10" fillId="0" borderId="41" xfId="33" applyFont="1" applyFill="1" applyBorder="1" applyAlignment="1">
      <alignment horizontal="center" vertical="center"/>
      <protection/>
    </xf>
    <xf numFmtId="0" fontId="10" fillId="0" borderId="42" xfId="33" applyFont="1" applyFill="1" applyBorder="1" applyAlignment="1">
      <alignment horizontal="center" vertical="center"/>
      <protection/>
    </xf>
    <xf numFmtId="0" fontId="10" fillId="0" borderId="19" xfId="33" applyFont="1" applyFill="1" applyBorder="1" applyAlignment="1">
      <alignment horizontal="center" vertical="center"/>
      <protection/>
    </xf>
    <xf numFmtId="0" fontId="12" fillId="0" borderId="20" xfId="33" applyFont="1" applyFill="1" applyBorder="1" applyAlignment="1">
      <alignment vertical="center"/>
      <protection/>
    </xf>
    <xf numFmtId="0" fontId="12" fillId="0" borderId="21" xfId="33" applyFont="1" applyFill="1" applyBorder="1" applyAlignment="1">
      <alignment horizontal="left" vertical="center" shrinkToFit="1"/>
      <protection/>
    </xf>
    <xf numFmtId="0" fontId="10" fillId="0" borderId="20" xfId="33" applyNumberFormat="1" applyFont="1" applyFill="1" applyBorder="1" applyAlignment="1">
      <alignment horizontal="center" vertical="center" shrinkToFit="1"/>
      <protection/>
    </xf>
    <xf numFmtId="0" fontId="15" fillId="0" borderId="20" xfId="33" applyFont="1" applyFill="1" applyBorder="1" applyAlignment="1">
      <alignment horizontal="center" vertical="center"/>
      <protection/>
    </xf>
    <xf numFmtId="0" fontId="15" fillId="0" borderId="41" xfId="33" applyFont="1" applyFill="1" applyBorder="1" applyAlignment="1">
      <alignment horizontal="center" vertical="center"/>
      <protection/>
    </xf>
    <xf numFmtId="0" fontId="15" fillId="0" borderId="0" xfId="33" applyFont="1" applyFill="1" applyBorder="1" applyAlignment="1">
      <alignment horizontal="center" vertical="center"/>
      <protection/>
    </xf>
    <xf numFmtId="0" fontId="12" fillId="0" borderId="43" xfId="33" applyFont="1" applyFill="1" applyBorder="1" applyAlignment="1">
      <alignment vertical="center"/>
      <protection/>
    </xf>
    <xf numFmtId="0" fontId="10" fillId="0" borderId="44" xfId="33" applyFont="1" applyFill="1" applyBorder="1" applyAlignment="1">
      <alignment horizontal="center" vertical="center"/>
      <protection/>
    </xf>
    <xf numFmtId="0" fontId="12" fillId="0" borderId="38" xfId="33" applyFont="1" applyFill="1" applyBorder="1" applyAlignment="1">
      <alignment vertical="center"/>
      <protection/>
    </xf>
    <xf numFmtId="0" fontId="12" fillId="0" borderId="21" xfId="33" applyFont="1" applyFill="1" applyBorder="1">
      <alignment vertical="center"/>
      <protection/>
    </xf>
    <xf numFmtId="0" fontId="12" fillId="0" borderId="20" xfId="33" applyFont="1" applyFill="1" applyBorder="1">
      <alignment vertical="center"/>
      <protection/>
    </xf>
    <xf numFmtId="0" fontId="12" fillId="0" borderId="19" xfId="33" applyFont="1" applyFill="1" applyBorder="1">
      <alignment vertical="center"/>
      <protection/>
    </xf>
    <xf numFmtId="0" fontId="14" fillId="0" borderId="20" xfId="33" applyFont="1" applyFill="1" applyBorder="1" applyAlignment="1">
      <alignment horizontal="center"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2" fillId="0" borderId="17" xfId="33" applyFont="1" applyFill="1" applyBorder="1" applyAlignment="1">
      <alignment horizontal="center"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12" fillId="0" borderId="40" xfId="33" applyFont="1" applyFill="1" applyBorder="1" applyAlignment="1">
      <alignment horizontal="left" vertical="center"/>
      <protection/>
    </xf>
    <xf numFmtId="0" fontId="12" fillId="0" borderId="29" xfId="33" applyFont="1" applyFill="1" applyBorder="1" applyAlignment="1">
      <alignment vertical="center"/>
      <protection/>
    </xf>
    <xf numFmtId="0" fontId="17" fillId="0" borderId="20" xfId="33" applyFont="1" applyFill="1" applyBorder="1" applyAlignment="1">
      <alignment horizontal="center" vertical="center"/>
      <protection/>
    </xf>
    <xf numFmtId="0" fontId="17" fillId="0" borderId="22" xfId="33" applyFont="1" applyFill="1" applyBorder="1" applyAlignment="1">
      <alignment horizontal="center" vertical="center"/>
      <protection/>
    </xf>
    <xf numFmtId="0" fontId="16" fillId="0" borderId="20" xfId="33" applyFont="1" applyFill="1" applyBorder="1">
      <alignment vertical="center"/>
      <protection/>
    </xf>
    <xf numFmtId="0" fontId="16" fillId="0" borderId="19" xfId="33" applyFont="1" applyFill="1" applyBorder="1">
      <alignment vertical="center"/>
      <protection/>
    </xf>
    <xf numFmtId="0" fontId="10" fillId="0" borderId="45" xfId="33" applyFont="1" applyFill="1" applyBorder="1" applyAlignment="1">
      <alignment horizontal="center" vertical="center"/>
      <protection/>
    </xf>
    <xf numFmtId="0" fontId="3" fillId="0" borderId="0" xfId="33" applyFont="1" applyFill="1">
      <alignment vertical="center"/>
      <protection/>
    </xf>
    <xf numFmtId="0" fontId="10" fillId="0" borderId="22" xfId="33" applyFont="1" applyFill="1" applyBorder="1" applyAlignment="1">
      <alignment horizontal="center" vertical="center" shrinkToFit="1"/>
      <protection/>
    </xf>
    <xf numFmtId="0" fontId="12" fillId="0" borderId="45" xfId="33" applyFont="1" applyFill="1" applyBorder="1" applyAlignment="1">
      <alignment vertical="center"/>
      <protection/>
    </xf>
    <xf numFmtId="0" fontId="12" fillId="0" borderId="21" xfId="33" applyFont="1" applyFill="1" applyBorder="1" applyAlignment="1">
      <alignment vertical="center" shrinkToFit="1"/>
      <protection/>
    </xf>
    <xf numFmtId="0" fontId="13" fillId="0" borderId="21" xfId="33" applyFont="1" applyFill="1" applyBorder="1">
      <alignment vertical="center"/>
      <protection/>
    </xf>
    <xf numFmtId="0" fontId="13" fillId="0" borderId="20" xfId="33" applyFont="1" applyFill="1" applyBorder="1">
      <alignment vertical="center"/>
      <protection/>
    </xf>
    <xf numFmtId="0" fontId="13" fillId="0" borderId="19" xfId="33" applyFont="1" applyFill="1" applyBorder="1">
      <alignment vertical="center"/>
      <protection/>
    </xf>
    <xf numFmtId="0" fontId="12" fillId="0" borderId="22" xfId="33" applyFont="1" applyFill="1" applyBorder="1">
      <alignment vertical="center"/>
      <protection/>
    </xf>
    <xf numFmtId="0" fontId="10" fillId="0" borderId="20" xfId="33" applyFont="1" applyFill="1" applyBorder="1" applyAlignment="1">
      <alignment vertical="center"/>
      <protection/>
    </xf>
    <xf numFmtId="0" fontId="12" fillId="0" borderId="21" xfId="33" applyFont="1" applyFill="1" applyBorder="1" applyAlignment="1">
      <alignment horizontal="center" vertical="center"/>
      <protection/>
    </xf>
    <xf numFmtId="0" fontId="11" fillId="0" borderId="20" xfId="33" applyFont="1" applyFill="1" applyBorder="1" applyAlignment="1">
      <alignment horizontal="center" vertical="center"/>
      <protection/>
    </xf>
    <xf numFmtId="0" fontId="11" fillId="0" borderId="22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horizontal="center" vertical="center"/>
      <protection/>
    </xf>
    <xf numFmtId="0" fontId="9" fillId="0" borderId="18" xfId="33" applyFont="1" applyFill="1" applyBorder="1" applyAlignment="1">
      <alignment horizontal="center" vertical="center"/>
      <protection/>
    </xf>
    <xf numFmtId="177" fontId="10" fillId="0" borderId="18" xfId="33" applyNumberFormat="1" applyFont="1" applyFill="1" applyBorder="1" applyAlignment="1">
      <alignment horizontal="center" vertical="center"/>
      <protection/>
    </xf>
    <xf numFmtId="177" fontId="10" fillId="0" borderId="12" xfId="33" applyNumberFormat="1" applyFont="1" applyFill="1" applyBorder="1" applyAlignment="1">
      <alignment horizontal="center" vertical="center"/>
      <protection/>
    </xf>
    <xf numFmtId="0" fontId="9" fillId="0" borderId="17" xfId="33" applyFont="1" applyFill="1" applyBorder="1" applyAlignment="1">
      <alignment horizontal="center" vertical="center"/>
      <protection/>
    </xf>
    <xf numFmtId="0" fontId="7" fillId="0" borderId="46" xfId="33" applyFont="1" applyFill="1" applyBorder="1" applyAlignment="1">
      <alignment horizontal="center" vertical="center"/>
      <protection/>
    </xf>
    <xf numFmtId="0" fontId="7" fillId="0" borderId="47" xfId="33" applyFont="1" applyFill="1" applyBorder="1" applyAlignment="1">
      <alignment horizontal="left" vertical="center"/>
      <protection/>
    </xf>
    <xf numFmtId="0" fontId="7" fillId="0" borderId="16" xfId="33" applyFont="1" applyFill="1" applyBorder="1" applyAlignment="1">
      <alignment horizontal="center" vertical="center"/>
      <protection/>
    </xf>
    <xf numFmtId="0" fontId="9" fillId="0" borderId="48" xfId="33" applyFont="1" applyFill="1" applyBorder="1" applyAlignment="1">
      <alignment horizontal="center" vertical="center" textRotation="255"/>
      <protection/>
    </xf>
    <xf numFmtId="0" fontId="9" fillId="0" borderId="49" xfId="33" applyFont="1" applyFill="1" applyBorder="1" applyAlignment="1">
      <alignment horizontal="center" vertical="center" textRotation="255"/>
      <protection/>
    </xf>
    <xf numFmtId="0" fontId="12" fillId="0" borderId="36" xfId="33" applyFont="1" applyFill="1" applyBorder="1" applyAlignment="1">
      <alignment horizontal="center"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/>
      <protection/>
    </xf>
    <xf numFmtId="0" fontId="12" fillId="0" borderId="18" xfId="33" applyFont="1" applyBorder="1" applyAlignment="1">
      <alignment horizontal="center" vertical="center"/>
      <protection/>
    </xf>
    <xf numFmtId="0" fontId="9" fillId="0" borderId="36" xfId="33" applyFont="1" applyFill="1" applyBorder="1" applyAlignment="1">
      <alignment horizontal="center" vertical="center"/>
      <protection/>
    </xf>
    <xf numFmtId="0" fontId="9" fillId="0" borderId="18" xfId="33" applyFont="1" applyFill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0" fontId="9" fillId="0" borderId="50" xfId="33" applyFont="1" applyBorder="1" applyAlignment="1">
      <alignment horizontal="center" vertical="center"/>
      <protection/>
    </xf>
    <xf numFmtId="0" fontId="9" fillId="0" borderId="45" xfId="33" applyFont="1" applyBorder="1" applyAlignment="1">
      <alignment horizontal="center" vertical="center"/>
      <protection/>
    </xf>
    <xf numFmtId="0" fontId="7" fillId="0" borderId="16" xfId="33" applyFont="1" applyFill="1" applyBorder="1" applyAlignment="1">
      <alignment horizontal="center" vertical="center"/>
      <protection/>
    </xf>
    <xf numFmtId="0" fontId="9" fillId="0" borderId="21" xfId="33" applyFont="1" applyFill="1" applyBorder="1" applyAlignment="1">
      <alignment horizontal="center" vertical="center"/>
      <protection/>
    </xf>
    <xf numFmtId="0" fontId="9" fillId="0" borderId="20" xfId="33" applyFont="1" applyFill="1" applyBorder="1" applyAlignment="1">
      <alignment horizontal="center" vertical="center"/>
      <protection/>
    </xf>
    <xf numFmtId="0" fontId="9" fillId="0" borderId="50" xfId="33" applyFont="1" applyFill="1" applyBorder="1" applyAlignment="1">
      <alignment horizontal="center" vertical="center"/>
      <protection/>
    </xf>
    <xf numFmtId="0" fontId="9" fillId="0" borderId="45" xfId="33" applyFont="1" applyFill="1" applyBorder="1" applyAlignment="1">
      <alignment horizontal="center" vertical="center"/>
      <protection/>
    </xf>
    <xf numFmtId="0" fontId="9" fillId="0" borderId="51" xfId="33" applyFont="1" applyFill="1" applyBorder="1" applyAlignment="1">
      <alignment horizontal="center" vertical="center"/>
      <protection/>
    </xf>
    <xf numFmtId="0" fontId="9" fillId="0" borderId="13" xfId="33" applyFont="1" applyFill="1" applyBorder="1" applyAlignment="1">
      <alignment horizontal="center" vertical="center"/>
      <protection/>
    </xf>
    <xf numFmtId="0" fontId="9" fillId="0" borderId="51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left" vertical="center"/>
      <protection/>
    </xf>
    <xf numFmtId="0" fontId="7" fillId="0" borderId="52" xfId="33" applyFont="1" applyFill="1" applyBorder="1" applyAlignment="1">
      <alignment horizontal="center" vertical="center"/>
      <protection/>
    </xf>
    <xf numFmtId="0" fontId="7" fillId="0" borderId="16" xfId="33" applyFont="1" applyBorder="1" applyAlignment="1">
      <alignment horizontal="center" vertical="center"/>
      <protection/>
    </xf>
    <xf numFmtId="0" fontId="7" fillId="0" borderId="37" xfId="33" applyFont="1" applyBorder="1" applyAlignment="1">
      <alignment horizontal="center" vertical="center"/>
      <protection/>
    </xf>
    <xf numFmtId="0" fontId="5" fillId="0" borderId="53" xfId="33" applyFont="1" applyBorder="1" applyAlignment="1">
      <alignment horizontal="left" vertical="center"/>
      <protection/>
    </xf>
    <xf numFmtId="0" fontId="3" fillId="0" borderId="14" xfId="33" applyFont="1" applyBorder="1" applyAlignment="1">
      <alignment vertical="center"/>
      <protection/>
    </xf>
    <xf numFmtId="0" fontId="3" fillId="0" borderId="54" xfId="33" applyFont="1" applyBorder="1" applyAlignment="1">
      <alignment vertical="center"/>
      <protection/>
    </xf>
    <xf numFmtId="0" fontId="22" fillId="0" borderId="0" xfId="33" applyFont="1" applyBorder="1" applyAlignment="1">
      <alignment horizontal="center" vertical="center"/>
      <protection/>
    </xf>
    <xf numFmtId="0" fontId="20" fillId="0" borderId="0" xfId="33" applyFont="1" applyBorder="1" applyAlignment="1">
      <alignment horizontal="left" vertical="center"/>
      <protection/>
    </xf>
    <xf numFmtId="0" fontId="57" fillId="0" borderId="55" xfId="33" applyFont="1" applyBorder="1" applyAlignment="1">
      <alignment horizontal="right" vertical="center" wrapText="1"/>
      <protection/>
    </xf>
    <xf numFmtId="0" fontId="9" fillId="0" borderId="46" xfId="33" applyFont="1" applyFill="1" applyBorder="1" applyAlignment="1">
      <alignment horizontal="center" vertical="center" textRotation="255"/>
      <protection/>
    </xf>
    <xf numFmtId="0" fontId="9" fillId="0" borderId="15" xfId="33" applyFont="1" applyFill="1" applyBorder="1" applyAlignment="1">
      <alignment horizontal="center" vertical="center" textRotation="255"/>
      <protection/>
    </xf>
    <xf numFmtId="0" fontId="9" fillId="0" borderId="16" xfId="33" applyFont="1" applyFill="1" applyBorder="1" applyAlignment="1">
      <alignment horizontal="center" vertical="center"/>
      <protection/>
    </xf>
    <xf numFmtId="0" fontId="19" fillId="0" borderId="29" xfId="33" applyFont="1" applyFill="1" applyBorder="1" applyAlignment="1">
      <alignment horizontal="center" vertical="center"/>
      <protection/>
    </xf>
    <xf numFmtId="0" fontId="9" fillId="0" borderId="37" xfId="33" applyFont="1" applyFill="1" applyBorder="1" applyAlignment="1">
      <alignment horizontal="center" vertical="center"/>
      <protection/>
    </xf>
    <xf numFmtId="0" fontId="19" fillId="0" borderId="56" xfId="33" applyFont="1" applyFill="1" applyBorder="1" applyAlignment="1">
      <alignment horizontal="center" vertical="center"/>
      <protection/>
    </xf>
    <xf numFmtId="0" fontId="19" fillId="0" borderId="47" xfId="33" applyFont="1" applyFill="1" applyBorder="1" applyAlignment="1">
      <alignment horizontal="center" vertical="center"/>
      <protection/>
    </xf>
    <xf numFmtId="0" fontId="9" fillId="0" borderId="16" xfId="33" applyFont="1" applyBorder="1" applyAlignment="1">
      <alignment horizontal="center" vertical="center"/>
      <protection/>
    </xf>
    <xf numFmtId="0" fontId="9" fillId="0" borderId="37" xfId="33" applyFont="1" applyBorder="1" applyAlignment="1">
      <alignment horizontal="center" vertical="center"/>
      <protection/>
    </xf>
    <xf numFmtId="0" fontId="19" fillId="0" borderId="47" xfId="33" applyFont="1" applyBorder="1" applyAlignment="1">
      <alignment horizontal="center" vertical="center"/>
      <protection/>
    </xf>
    <xf numFmtId="0" fontId="10" fillId="0" borderId="16" xfId="33" applyFont="1" applyBorder="1" applyAlignment="1">
      <alignment horizontal="center" vertical="center"/>
      <protection/>
    </xf>
    <xf numFmtId="0" fontId="10" fillId="0" borderId="37" xfId="33" applyFont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SheetLayoutView="90" zoomScalePageLayoutView="0" workbookViewId="0" topLeftCell="A19">
      <selection activeCell="U26" sqref="U26"/>
    </sheetView>
  </sheetViews>
  <sheetFormatPr defaultColWidth="9.00390625" defaultRowHeight="16.5"/>
  <cols>
    <col min="1" max="1" width="4.50390625" style="1" customWidth="1"/>
    <col min="2" max="2" width="17.125" style="1" customWidth="1"/>
    <col min="3" max="3" width="4.375" style="1" customWidth="1"/>
    <col min="4" max="7" width="4.625" style="1" customWidth="1"/>
    <col min="8" max="8" width="16.875" style="1" customWidth="1"/>
    <col min="9" max="10" width="4.25390625" style="1" customWidth="1"/>
    <col min="11" max="11" width="4.50390625" style="1" customWidth="1"/>
    <col min="12" max="13" width="4.25390625" style="1" customWidth="1"/>
    <col min="14" max="14" width="18.50390625" style="1" customWidth="1"/>
    <col min="15" max="15" width="4.50390625" style="1" customWidth="1"/>
    <col min="16" max="16" width="4.375" style="1" customWidth="1"/>
    <col min="17" max="17" width="4.25390625" style="1" customWidth="1"/>
    <col min="18" max="19" width="4.125" style="1" customWidth="1"/>
    <col min="20" max="20" width="18.125" style="1" customWidth="1"/>
    <col min="21" max="21" width="4.125" style="1" customWidth="1"/>
    <col min="22" max="23" width="4.25390625" style="1" customWidth="1"/>
    <col min="24" max="24" width="4.125" style="1" customWidth="1"/>
    <col min="25" max="25" width="4.125" style="3" customWidth="1"/>
    <col min="26" max="26" width="3.125" style="1" customWidth="1"/>
    <col min="27" max="27" width="7.75390625" style="2" customWidth="1"/>
    <col min="28" max="28" width="9.875" style="2" customWidth="1"/>
    <col min="29" max="30" width="7.75390625" style="2" customWidth="1"/>
    <col min="31" max="31" width="16.125" style="2" customWidth="1"/>
    <col min="32" max="33" width="9.00390625" style="2" customWidth="1"/>
    <col min="34" max="16384" width="9.00390625" style="1" customWidth="1"/>
  </cols>
  <sheetData>
    <row r="1" spans="1:33" s="66" customFormat="1" ht="27.75" customHeight="1">
      <c r="A1" s="162" t="s">
        <v>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67"/>
      <c r="AA1" s="67"/>
      <c r="AB1" s="67"/>
      <c r="AC1" s="67"/>
      <c r="AD1" s="67"/>
      <c r="AE1" s="67"/>
      <c r="AF1" s="67"/>
      <c r="AG1" s="67"/>
    </row>
    <row r="2" spans="1:33" s="65" customFormat="1" ht="56.25" customHeight="1" thickBot="1">
      <c r="A2" s="163" t="s">
        <v>90</v>
      </c>
      <c r="B2" s="163"/>
      <c r="C2" s="163"/>
      <c r="D2" s="163"/>
      <c r="E2" s="163"/>
      <c r="F2" s="163"/>
      <c r="G2" s="163"/>
      <c r="H2" s="163" t="s">
        <v>89</v>
      </c>
      <c r="I2" s="163"/>
      <c r="J2" s="163"/>
      <c r="K2" s="163"/>
      <c r="L2" s="163"/>
      <c r="M2" s="163"/>
      <c r="N2" s="164" t="s">
        <v>116</v>
      </c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2"/>
      <c r="AA2" s="2"/>
      <c r="AB2" s="2"/>
      <c r="AC2" s="2"/>
      <c r="AD2" s="2"/>
      <c r="AE2" s="2"/>
      <c r="AF2" s="2"/>
      <c r="AG2" s="2"/>
    </row>
    <row r="3" spans="1:32" ht="16.5" customHeight="1">
      <c r="A3" s="165" t="s">
        <v>88</v>
      </c>
      <c r="B3" s="168" t="s">
        <v>92</v>
      </c>
      <c r="C3" s="167"/>
      <c r="D3" s="167" t="s">
        <v>87</v>
      </c>
      <c r="E3" s="167"/>
      <c r="F3" s="167" t="s">
        <v>86</v>
      </c>
      <c r="G3" s="169"/>
      <c r="H3" s="170" t="s">
        <v>93</v>
      </c>
      <c r="I3" s="171"/>
      <c r="J3" s="167" t="s">
        <v>87</v>
      </c>
      <c r="K3" s="167"/>
      <c r="L3" s="167" t="s">
        <v>86</v>
      </c>
      <c r="M3" s="169"/>
      <c r="N3" s="168" t="s">
        <v>94</v>
      </c>
      <c r="O3" s="167"/>
      <c r="P3" s="167" t="s">
        <v>87</v>
      </c>
      <c r="Q3" s="167"/>
      <c r="R3" s="167" t="s">
        <v>86</v>
      </c>
      <c r="S3" s="169"/>
      <c r="T3" s="174" t="s">
        <v>95</v>
      </c>
      <c r="U3" s="172"/>
      <c r="V3" s="172" t="s">
        <v>87</v>
      </c>
      <c r="W3" s="172"/>
      <c r="X3" s="172" t="s">
        <v>86</v>
      </c>
      <c r="Y3" s="173"/>
      <c r="AB3" s="37" t="s">
        <v>85</v>
      </c>
      <c r="AC3" s="38"/>
      <c r="AD3" s="38"/>
      <c r="AE3" s="38"/>
      <c r="AF3" s="38"/>
    </row>
    <row r="4" spans="1:32" ht="17.25" thickBot="1">
      <c r="A4" s="166"/>
      <c r="B4" s="68" t="s">
        <v>83</v>
      </c>
      <c r="C4" s="69" t="s">
        <v>82</v>
      </c>
      <c r="D4" s="69" t="s">
        <v>84</v>
      </c>
      <c r="E4" s="69" t="s">
        <v>80</v>
      </c>
      <c r="F4" s="69" t="s">
        <v>81</v>
      </c>
      <c r="G4" s="70" t="s">
        <v>80</v>
      </c>
      <c r="H4" s="68" t="s">
        <v>83</v>
      </c>
      <c r="I4" s="69" t="s">
        <v>82</v>
      </c>
      <c r="J4" s="69" t="s">
        <v>81</v>
      </c>
      <c r="K4" s="69" t="s">
        <v>80</v>
      </c>
      <c r="L4" s="69" t="s">
        <v>81</v>
      </c>
      <c r="M4" s="70" t="s">
        <v>80</v>
      </c>
      <c r="N4" s="68" t="s">
        <v>83</v>
      </c>
      <c r="O4" s="69" t="s">
        <v>82</v>
      </c>
      <c r="P4" s="69" t="s">
        <v>81</v>
      </c>
      <c r="Q4" s="69" t="s">
        <v>80</v>
      </c>
      <c r="R4" s="69" t="s">
        <v>81</v>
      </c>
      <c r="S4" s="70" t="s">
        <v>80</v>
      </c>
      <c r="T4" s="64" t="s">
        <v>83</v>
      </c>
      <c r="U4" s="63" t="s">
        <v>82</v>
      </c>
      <c r="V4" s="63" t="s">
        <v>81</v>
      </c>
      <c r="W4" s="63" t="s">
        <v>80</v>
      </c>
      <c r="X4" s="63" t="s">
        <v>81</v>
      </c>
      <c r="Y4" s="62" t="s">
        <v>80</v>
      </c>
      <c r="AB4" s="39" t="s">
        <v>49</v>
      </c>
      <c r="AC4" s="37" t="s">
        <v>48</v>
      </c>
      <c r="AD4" s="37" t="s">
        <v>47</v>
      </c>
      <c r="AE4" s="37" t="s">
        <v>46</v>
      </c>
      <c r="AF4" s="39"/>
    </row>
    <row r="5" spans="1:32" ht="16.5" customHeight="1" thickTop="1">
      <c r="A5" s="133" t="s">
        <v>79</v>
      </c>
      <c r="B5" s="71" t="s">
        <v>78</v>
      </c>
      <c r="C5" s="72">
        <v>0</v>
      </c>
      <c r="D5" s="72">
        <v>0</v>
      </c>
      <c r="E5" s="72">
        <v>1</v>
      </c>
      <c r="F5" s="72">
        <v>0</v>
      </c>
      <c r="G5" s="73">
        <v>1</v>
      </c>
      <c r="H5" s="74" t="s">
        <v>78</v>
      </c>
      <c r="I5" s="75">
        <v>0</v>
      </c>
      <c r="J5" s="75">
        <v>0</v>
      </c>
      <c r="K5" s="75">
        <v>1</v>
      </c>
      <c r="L5" s="75">
        <v>0</v>
      </c>
      <c r="M5" s="76">
        <v>1</v>
      </c>
      <c r="N5" s="77" t="s">
        <v>77</v>
      </c>
      <c r="O5" s="78">
        <v>1</v>
      </c>
      <c r="P5" s="78">
        <v>1</v>
      </c>
      <c r="Q5" s="78">
        <v>1</v>
      </c>
      <c r="R5" s="72"/>
      <c r="S5" s="73"/>
      <c r="T5" s="48"/>
      <c r="U5" s="22"/>
      <c r="V5" s="22"/>
      <c r="W5" s="22"/>
      <c r="X5" s="61"/>
      <c r="Y5" s="60"/>
      <c r="AB5" s="52" t="s">
        <v>44</v>
      </c>
      <c r="AC5" s="51">
        <f>SUMIF($C$5:$C$17,"=1",$F$5:$F$17)</f>
        <v>7</v>
      </c>
      <c r="AD5" s="51">
        <f>SUMIF($C$5:$C$17,"=2",$D$5:$D$17)</f>
        <v>6</v>
      </c>
      <c r="AE5" s="59">
        <f>D35</f>
        <v>3</v>
      </c>
      <c r="AF5" s="39">
        <f aca="true" t="shared" si="0" ref="AF5:AF12">AC5+AD5+AE5</f>
        <v>16</v>
      </c>
    </row>
    <row r="6" spans="1:32" ht="16.5">
      <c r="A6" s="133"/>
      <c r="B6" s="77" t="s">
        <v>76</v>
      </c>
      <c r="C6" s="79">
        <v>1</v>
      </c>
      <c r="D6" s="79">
        <v>2</v>
      </c>
      <c r="E6" s="79">
        <v>2</v>
      </c>
      <c r="F6" s="79">
        <v>2</v>
      </c>
      <c r="G6" s="80">
        <v>2</v>
      </c>
      <c r="H6" s="81" t="s">
        <v>70</v>
      </c>
      <c r="I6" s="79">
        <v>1</v>
      </c>
      <c r="J6" s="79">
        <v>2</v>
      </c>
      <c r="K6" s="79">
        <v>2</v>
      </c>
      <c r="L6" s="79">
        <v>2</v>
      </c>
      <c r="M6" s="80">
        <v>2</v>
      </c>
      <c r="N6" s="56" t="s">
        <v>75</v>
      </c>
      <c r="O6" s="72">
        <v>2</v>
      </c>
      <c r="P6" s="72">
        <v>3</v>
      </c>
      <c r="Q6" s="72">
        <v>3</v>
      </c>
      <c r="R6" s="72"/>
      <c r="S6" s="73"/>
      <c r="T6" s="36"/>
      <c r="U6" s="58"/>
      <c r="V6" s="34"/>
      <c r="W6" s="34"/>
      <c r="X6" s="34"/>
      <c r="Y6" s="33"/>
      <c r="AB6" s="46" t="s">
        <v>40</v>
      </c>
      <c r="AC6" s="45">
        <f>SUMIF($C$5:$C$17,"=1",$F$5:$F$17)</f>
        <v>7</v>
      </c>
      <c r="AD6" s="45">
        <f>SUMIF($C$5:$C$17,"=2",$F$5:$F$17)</f>
        <v>9</v>
      </c>
      <c r="AE6" s="44">
        <f>F35</f>
        <v>3</v>
      </c>
      <c r="AF6" s="39">
        <f t="shared" si="0"/>
        <v>19</v>
      </c>
    </row>
    <row r="7" spans="1:32" ht="16.5">
      <c r="A7" s="133"/>
      <c r="B7" s="77" t="s">
        <v>73</v>
      </c>
      <c r="C7" s="78">
        <v>1</v>
      </c>
      <c r="D7" s="78">
        <v>3</v>
      </c>
      <c r="E7" s="78">
        <v>3</v>
      </c>
      <c r="F7" s="78">
        <v>3</v>
      </c>
      <c r="G7" s="82">
        <v>3</v>
      </c>
      <c r="H7" s="77" t="s">
        <v>72</v>
      </c>
      <c r="I7" s="78">
        <v>1</v>
      </c>
      <c r="J7" s="78">
        <v>1</v>
      </c>
      <c r="K7" s="78">
        <v>1</v>
      </c>
      <c r="L7" s="83">
        <v>1</v>
      </c>
      <c r="M7" s="84">
        <v>1</v>
      </c>
      <c r="N7" s="85" t="s">
        <v>71</v>
      </c>
      <c r="O7" s="72">
        <v>2</v>
      </c>
      <c r="P7" s="83">
        <v>3</v>
      </c>
      <c r="Q7" s="83">
        <v>3</v>
      </c>
      <c r="R7" s="86"/>
      <c r="S7" s="87"/>
      <c r="T7" s="36"/>
      <c r="U7" s="34"/>
      <c r="V7" s="34"/>
      <c r="W7" s="34"/>
      <c r="X7" s="34"/>
      <c r="Y7" s="33"/>
      <c r="AB7" s="46" t="s">
        <v>35</v>
      </c>
      <c r="AC7" s="45">
        <f>SUMIF($I$5:$I$17,"=1",$J$5:$J$17)</f>
        <v>6</v>
      </c>
      <c r="AD7" s="45">
        <f>SUMIF($I$5:$I$17,"=2",$J$5:$J$17)</f>
        <v>9</v>
      </c>
      <c r="AE7" s="44">
        <f>J35</f>
        <v>7</v>
      </c>
      <c r="AF7" s="39">
        <f t="shared" si="0"/>
        <v>22</v>
      </c>
    </row>
    <row r="8" spans="1:32" ht="16.5">
      <c r="A8" s="133"/>
      <c r="B8" s="81" t="s">
        <v>70</v>
      </c>
      <c r="C8" s="79">
        <v>1</v>
      </c>
      <c r="D8" s="79">
        <v>2</v>
      </c>
      <c r="E8" s="79">
        <v>2</v>
      </c>
      <c r="F8" s="79">
        <v>2</v>
      </c>
      <c r="G8" s="80">
        <v>2</v>
      </c>
      <c r="H8" s="77" t="s">
        <v>69</v>
      </c>
      <c r="I8" s="78">
        <v>1</v>
      </c>
      <c r="J8" s="78">
        <v>2</v>
      </c>
      <c r="K8" s="78">
        <v>2</v>
      </c>
      <c r="L8" s="83"/>
      <c r="M8" s="88"/>
      <c r="N8" s="96" t="s">
        <v>59</v>
      </c>
      <c r="O8" s="72">
        <v>2</v>
      </c>
      <c r="P8" s="83">
        <v>2</v>
      </c>
      <c r="Q8" s="83">
        <v>2</v>
      </c>
      <c r="R8" s="72"/>
      <c r="S8" s="89"/>
      <c r="T8" s="36"/>
      <c r="U8" s="34"/>
      <c r="V8" s="34"/>
      <c r="W8" s="34"/>
      <c r="X8" s="34"/>
      <c r="Y8" s="33"/>
      <c r="AB8" s="46" t="s">
        <v>30</v>
      </c>
      <c r="AC8" s="45">
        <f>SUMIF($I$5:$I$17,"=1",$L$5:$L$17)</f>
        <v>6</v>
      </c>
      <c r="AD8" s="45">
        <f>SUMIF($I$5:$I$17,"=2",$L$5:$L$17)</f>
        <v>9</v>
      </c>
      <c r="AE8" s="44">
        <f>L35</f>
        <v>7</v>
      </c>
      <c r="AF8" s="39">
        <f t="shared" si="0"/>
        <v>22</v>
      </c>
    </row>
    <row r="9" spans="1:32" ht="16.5">
      <c r="A9" s="133"/>
      <c r="B9" s="90" t="s">
        <v>67</v>
      </c>
      <c r="C9" s="72">
        <v>2</v>
      </c>
      <c r="D9" s="72">
        <v>2</v>
      </c>
      <c r="E9" s="72">
        <v>2</v>
      </c>
      <c r="F9" s="72"/>
      <c r="G9" s="73"/>
      <c r="H9" s="81" t="s">
        <v>66</v>
      </c>
      <c r="I9" s="79">
        <v>1</v>
      </c>
      <c r="J9" s="79">
        <v>1</v>
      </c>
      <c r="K9" s="79">
        <v>1</v>
      </c>
      <c r="L9" s="72"/>
      <c r="M9" s="73"/>
      <c r="N9" s="36" t="s">
        <v>74</v>
      </c>
      <c r="O9" s="79">
        <v>2</v>
      </c>
      <c r="P9" s="79">
        <v>3</v>
      </c>
      <c r="Q9" s="79">
        <v>3</v>
      </c>
      <c r="R9" s="92"/>
      <c r="S9" s="80"/>
      <c r="T9" s="36"/>
      <c r="U9" s="34"/>
      <c r="V9" s="34"/>
      <c r="W9" s="34"/>
      <c r="X9" s="22"/>
      <c r="Y9" s="28"/>
      <c r="AB9" s="46" t="s">
        <v>27</v>
      </c>
      <c r="AC9" s="45">
        <f>SUMIF($O$5:$O$17,"=1",$P$5:$P$17)</f>
        <v>1</v>
      </c>
      <c r="AD9" s="45">
        <f>SUMIF($O$5:$O$17,"=2",$P$5:$P$17)</f>
        <v>11</v>
      </c>
      <c r="AE9" s="44">
        <f>P35</f>
        <v>5</v>
      </c>
      <c r="AF9" s="39">
        <f t="shared" si="0"/>
        <v>17</v>
      </c>
    </row>
    <row r="10" spans="1:32" ht="16.5">
      <c r="A10" s="133"/>
      <c r="B10" s="90" t="s">
        <v>64</v>
      </c>
      <c r="C10" s="72">
        <v>2</v>
      </c>
      <c r="D10" s="72">
        <v>2</v>
      </c>
      <c r="E10" s="72">
        <v>2</v>
      </c>
      <c r="F10" s="93"/>
      <c r="G10" s="73"/>
      <c r="H10" s="56" t="s">
        <v>63</v>
      </c>
      <c r="I10" s="72">
        <v>2</v>
      </c>
      <c r="J10" s="72">
        <v>3</v>
      </c>
      <c r="K10" s="72">
        <v>3</v>
      </c>
      <c r="L10" s="93"/>
      <c r="M10" s="94"/>
      <c r="N10" s="57" t="s">
        <v>68</v>
      </c>
      <c r="O10" s="72">
        <v>1</v>
      </c>
      <c r="P10" s="72"/>
      <c r="Q10" s="72"/>
      <c r="R10" s="72">
        <v>2</v>
      </c>
      <c r="S10" s="89">
        <v>2</v>
      </c>
      <c r="T10" s="36"/>
      <c r="U10" s="34"/>
      <c r="V10" s="34"/>
      <c r="W10" s="34"/>
      <c r="X10" s="22"/>
      <c r="Y10" s="28"/>
      <c r="AB10" s="46" t="s">
        <v>24</v>
      </c>
      <c r="AC10" s="45">
        <f>SUMIF($O$5:$O$17,"=1",$R$5:$R$17)</f>
        <v>2</v>
      </c>
      <c r="AD10" s="45">
        <f>SUMIF($O$5:$O$17,"=2",$R$5:$R$17)</f>
        <v>11</v>
      </c>
      <c r="AE10" s="44">
        <f>R35</f>
        <v>1</v>
      </c>
      <c r="AF10" s="39">
        <f t="shared" si="0"/>
        <v>14</v>
      </c>
    </row>
    <row r="11" spans="1:32" ht="16.5">
      <c r="A11" s="133"/>
      <c r="B11" s="90" t="s">
        <v>97</v>
      </c>
      <c r="C11" s="72">
        <v>2</v>
      </c>
      <c r="D11" s="72">
        <v>2</v>
      </c>
      <c r="E11" s="72">
        <v>2</v>
      </c>
      <c r="F11" s="72"/>
      <c r="G11" s="73"/>
      <c r="H11" s="56" t="s">
        <v>60</v>
      </c>
      <c r="I11" s="72">
        <v>2</v>
      </c>
      <c r="J11" s="72">
        <v>3</v>
      </c>
      <c r="K11" s="72">
        <v>3</v>
      </c>
      <c r="L11" s="95"/>
      <c r="M11" s="93"/>
      <c r="N11" s="91" t="s">
        <v>65</v>
      </c>
      <c r="O11" s="79">
        <v>2</v>
      </c>
      <c r="P11" s="79"/>
      <c r="Q11" s="79"/>
      <c r="R11" s="92">
        <v>3</v>
      </c>
      <c r="S11" s="80">
        <v>3</v>
      </c>
      <c r="T11" s="36"/>
      <c r="U11" s="34"/>
      <c r="V11" s="34"/>
      <c r="W11" s="34"/>
      <c r="X11" s="43"/>
      <c r="Y11" s="33"/>
      <c r="AB11" s="46" t="s">
        <v>23</v>
      </c>
      <c r="AC11" s="45">
        <f>SUMIF($U$5:$U$17,"=1",$V$5:$V$17)</f>
        <v>0</v>
      </c>
      <c r="AD11" s="45">
        <f>SUMIF($U$5:$U$17,"=2",$V$5:$V$17)</f>
        <v>0</v>
      </c>
      <c r="AE11" s="44">
        <f>V35</f>
        <v>9</v>
      </c>
      <c r="AF11" s="39">
        <f t="shared" si="0"/>
        <v>9</v>
      </c>
    </row>
    <row r="12" spans="1:32" ht="17.25" thickBot="1">
      <c r="A12" s="133"/>
      <c r="B12" s="90" t="s">
        <v>61</v>
      </c>
      <c r="C12" s="72">
        <v>2</v>
      </c>
      <c r="D12" s="72"/>
      <c r="E12" s="72"/>
      <c r="F12" s="72">
        <v>3</v>
      </c>
      <c r="G12" s="73">
        <v>3</v>
      </c>
      <c r="H12" s="91" t="s">
        <v>57</v>
      </c>
      <c r="I12" s="79">
        <v>2</v>
      </c>
      <c r="J12" s="79">
        <v>3</v>
      </c>
      <c r="K12" s="79">
        <v>3</v>
      </c>
      <c r="L12" s="79"/>
      <c r="M12" s="80"/>
      <c r="N12" s="56" t="s">
        <v>62</v>
      </c>
      <c r="O12" s="72">
        <v>2</v>
      </c>
      <c r="P12" s="72"/>
      <c r="Q12" s="72"/>
      <c r="R12" s="72">
        <v>3</v>
      </c>
      <c r="S12" s="89">
        <v>3</v>
      </c>
      <c r="T12" s="35"/>
      <c r="U12" s="34"/>
      <c r="V12" s="34"/>
      <c r="W12" s="34"/>
      <c r="X12" s="34"/>
      <c r="Y12" s="33"/>
      <c r="AB12" s="42" t="s">
        <v>22</v>
      </c>
      <c r="AC12" s="41">
        <f>SUMIF($U$5:$U$17,"=1",$X$5:$X$17)</f>
        <v>0</v>
      </c>
      <c r="AD12" s="41">
        <f>SUMIF($U$5:$U$17,"=2",$X$5:$X$17)</f>
        <v>0</v>
      </c>
      <c r="AE12" s="40">
        <f>X35</f>
        <v>9</v>
      </c>
      <c r="AF12" s="39">
        <f t="shared" si="0"/>
        <v>9</v>
      </c>
    </row>
    <row r="13" spans="1:32" ht="17.25" thickTop="1">
      <c r="A13" s="133"/>
      <c r="B13" s="90" t="s">
        <v>58</v>
      </c>
      <c r="C13" s="72">
        <v>2</v>
      </c>
      <c r="D13" s="72"/>
      <c r="E13" s="72"/>
      <c r="F13" s="72">
        <v>3</v>
      </c>
      <c r="G13" s="73">
        <v>3</v>
      </c>
      <c r="H13" s="81" t="s">
        <v>55</v>
      </c>
      <c r="I13" s="79">
        <v>1</v>
      </c>
      <c r="J13" s="79"/>
      <c r="K13" s="79"/>
      <c r="L13" s="79">
        <v>2</v>
      </c>
      <c r="M13" s="80">
        <v>2</v>
      </c>
      <c r="N13" s="96" t="s">
        <v>105</v>
      </c>
      <c r="O13" s="86">
        <v>2</v>
      </c>
      <c r="P13" s="86"/>
      <c r="Q13" s="86"/>
      <c r="R13" s="86">
        <v>2</v>
      </c>
      <c r="S13" s="97">
        <v>2</v>
      </c>
      <c r="T13" s="29"/>
      <c r="U13" s="34"/>
      <c r="V13" s="34"/>
      <c r="W13" s="34"/>
      <c r="X13" s="34"/>
      <c r="Y13" s="33"/>
      <c r="AB13" s="37" t="s">
        <v>21</v>
      </c>
      <c r="AC13" s="38">
        <f>SUM(AC5:AC12)</f>
        <v>29</v>
      </c>
      <c r="AD13" s="38">
        <f>SUM(AD5:AD12)</f>
        <v>55</v>
      </c>
      <c r="AE13" s="38">
        <f>SUM(AE5:AE12)</f>
        <v>44</v>
      </c>
      <c r="AF13" s="38">
        <f>SUM(AF5:AF12)</f>
        <v>128</v>
      </c>
    </row>
    <row r="14" spans="1:32" ht="16.5">
      <c r="A14" s="133"/>
      <c r="B14" s="90" t="s">
        <v>56</v>
      </c>
      <c r="C14" s="72">
        <v>2</v>
      </c>
      <c r="D14" s="72"/>
      <c r="E14" s="72"/>
      <c r="F14" s="72">
        <v>3</v>
      </c>
      <c r="G14" s="73">
        <v>3</v>
      </c>
      <c r="H14" s="81" t="s">
        <v>54</v>
      </c>
      <c r="I14" s="79">
        <v>1</v>
      </c>
      <c r="J14" s="79"/>
      <c r="K14" s="79"/>
      <c r="L14" s="79">
        <v>1</v>
      </c>
      <c r="M14" s="80">
        <v>1</v>
      </c>
      <c r="N14" s="36" t="s">
        <v>106</v>
      </c>
      <c r="O14" s="79">
        <v>2</v>
      </c>
      <c r="P14" s="79"/>
      <c r="Q14" s="79"/>
      <c r="R14" s="72">
        <v>3</v>
      </c>
      <c r="S14" s="89">
        <v>3</v>
      </c>
      <c r="T14" s="36"/>
      <c r="U14" s="34"/>
      <c r="V14" s="34"/>
      <c r="W14" s="34"/>
      <c r="X14" s="34"/>
      <c r="Y14" s="33"/>
      <c r="AB14" s="39"/>
      <c r="AC14" s="39"/>
      <c r="AD14" s="39"/>
      <c r="AE14" s="39"/>
      <c r="AF14" s="39"/>
    </row>
    <row r="15" spans="1:32" ht="16.5">
      <c r="A15" s="133"/>
      <c r="B15" s="90"/>
      <c r="C15" s="72"/>
      <c r="D15" s="72"/>
      <c r="E15" s="72"/>
      <c r="F15" s="72"/>
      <c r="G15" s="73"/>
      <c r="H15" s="56" t="s">
        <v>53</v>
      </c>
      <c r="I15" s="72">
        <v>2</v>
      </c>
      <c r="J15" s="72"/>
      <c r="K15" s="72"/>
      <c r="L15" s="73">
        <v>3</v>
      </c>
      <c r="M15" s="72">
        <v>3</v>
      </c>
      <c r="N15" s="56"/>
      <c r="O15" s="72"/>
      <c r="P15" s="72"/>
      <c r="Q15" s="72"/>
      <c r="R15" s="72"/>
      <c r="S15" s="73"/>
      <c r="T15" s="29" t="s">
        <v>0</v>
      </c>
      <c r="U15" s="31" t="s">
        <v>0</v>
      </c>
      <c r="V15" s="19"/>
      <c r="W15" s="19"/>
      <c r="X15" s="54" t="s">
        <v>0</v>
      </c>
      <c r="Y15" s="53" t="s">
        <v>0</v>
      </c>
      <c r="AB15" s="38"/>
      <c r="AC15" s="38"/>
      <c r="AD15" s="38"/>
      <c r="AE15" s="38"/>
      <c r="AF15" s="38"/>
    </row>
    <row r="16" spans="1:32" ht="16.5">
      <c r="A16" s="133"/>
      <c r="B16" s="56"/>
      <c r="C16" s="31"/>
      <c r="D16" s="31"/>
      <c r="E16" s="31"/>
      <c r="F16" s="31"/>
      <c r="G16" s="55"/>
      <c r="H16" s="32" t="s">
        <v>52</v>
      </c>
      <c r="I16" s="72">
        <v>2</v>
      </c>
      <c r="J16" s="72"/>
      <c r="K16" s="72"/>
      <c r="L16" s="73">
        <v>3</v>
      </c>
      <c r="M16" s="72">
        <v>3</v>
      </c>
      <c r="N16" s="56"/>
      <c r="O16" s="72"/>
      <c r="P16" s="72"/>
      <c r="Q16" s="72"/>
      <c r="R16" s="72"/>
      <c r="S16" s="73"/>
      <c r="T16" s="23" t="s">
        <v>0</v>
      </c>
      <c r="U16" s="31" t="s">
        <v>0</v>
      </c>
      <c r="V16" s="19" t="s">
        <v>0</v>
      </c>
      <c r="W16" s="19" t="s">
        <v>0</v>
      </c>
      <c r="X16" s="54" t="s">
        <v>0</v>
      </c>
      <c r="Y16" s="53" t="s">
        <v>0</v>
      </c>
      <c r="AB16" s="37" t="s">
        <v>51</v>
      </c>
      <c r="AD16" s="38"/>
      <c r="AE16" s="38"/>
      <c r="AF16" s="38"/>
    </row>
    <row r="17" spans="1:32" ht="17.25" thickBot="1">
      <c r="A17" s="133"/>
      <c r="B17" s="99"/>
      <c r="C17" s="100"/>
      <c r="D17" s="100"/>
      <c r="E17" s="100"/>
      <c r="F17" s="100"/>
      <c r="G17" s="101"/>
      <c r="H17" s="56" t="s">
        <v>50</v>
      </c>
      <c r="I17" s="72">
        <v>2</v>
      </c>
      <c r="J17" s="72"/>
      <c r="K17" s="72"/>
      <c r="L17" s="72">
        <v>3</v>
      </c>
      <c r="M17" s="86">
        <v>3</v>
      </c>
      <c r="N17" s="56"/>
      <c r="O17" s="72"/>
      <c r="P17" s="72"/>
      <c r="Q17" s="102"/>
      <c r="R17" s="72"/>
      <c r="S17" s="73"/>
      <c r="T17" s="27"/>
      <c r="U17" s="26"/>
      <c r="V17" s="25"/>
      <c r="W17" s="25"/>
      <c r="X17" s="25"/>
      <c r="Y17" s="24"/>
      <c r="AB17" s="39" t="s">
        <v>49</v>
      </c>
      <c r="AC17" s="37" t="s">
        <v>48</v>
      </c>
      <c r="AD17" s="37" t="s">
        <v>47</v>
      </c>
      <c r="AE17" s="37" t="s">
        <v>46</v>
      </c>
      <c r="AF17" s="39"/>
    </row>
    <row r="18" spans="1:32" ht="18" thickBot="1" thickTop="1">
      <c r="A18" s="134"/>
      <c r="B18" s="135" t="s">
        <v>45</v>
      </c>
      <c r="C18" s="136"/>
      <c r="D18" s="103">
        <f>SUM(D5:D17)</f>
        <v>13</v>
      </c>
      <c r="E18" s="103">
        <f>SUM(E5:E17)</f>
        <v>14</v>
      </c>
      <c r="F18" s="103">
        <f>SUM(F5:F17)</f>
        <v>16</v>
      </c>
      <c r="G18" s="104">
        <f>SUM(G5:G17)</f>
        <v>17</v>
      </c>
      <c r="H18" s="135" t="s">
        <v>45</v>
      </c>
      <c r="I18" s="136"/>
      <c r="J18" s="103">
        <f>SUM(J5:J17)</f>
        <v>15</v>
      </c>
      <c r="K18" s="103">
        <f>SUM(K5:K17)</f>
        <v>16</v>
      </c>
      <c r="L18" s="103">
        <f>SUM(L5:L17)</f>
        <v>15</v>
      </c>
      <c r="M18" s="105">
        <f>SUM(M5:M17)</f>
        <v>16</v>
      </c>
      <c r="N18" s="135" t="s">
        <v>45</v>
      </c>
      <c r="O18" s="136"/>
      <c r="P18" s="103">
        <f>SUM(P5:P17)</f>
        <v>12</v>
      </c>
      <c r="Q18" s="103">
        <f>SUM(Q5:Q17)</f>
        <v>12</v>
      </c>
      <c r="R18" s="103">
        <f>SUM(R5:R17)</f>
        <v>13</v>
      </c>
      <c r="S18" s="104">
        <f>SUM(S5:S17)</f>
        <v>13</v>
      </c>
      <c r="T18" s="137" t="s">
        <v>45</v>
      </c>
      <c r="U18" s="138"/>
      <c r="V18" s="15">
        <f>SUM(V5:V17)</f>
        <v>0</v>
      </c>
      <c r="W18" s="15">
        <f>SUM(W5:W17)</f>
        <v>0</v>
      </c>
      <c r="X18" s="15">
        <f>SUM(X5:X17)</f>
        <v>0</v>
      </c>
      <c r="Y18" s="14">
        <f>SUM(Y5:Y17)</f>
        <v>0</v>
      </c>
      <c r="AB18" s="52" t="s">
        <v>44</v>
      </c>
      <c r="AC18" s="51">
        <f>SUMIF($C$5:$C$17,"=1",$E$5:$E$17)</f>
        <v>7</v>
      </c>
      <c r="AD18" s="51">
        <f>SUMIF($C$5:$C$17,"=2",$E$5:$E$17)</f>
        <v>6</v>
      </c>
      <c r="AE18" s="50">
        <f>E35</f>
        <v>3</v>
      </c>
      <c r="AF18" s="49">
        <f aca="true" t="shared" si="1" ref="AF18:AF25">AC18+AD18+AE18</f>
        <v>16</v>
      </c>
    </row>
    <row r="19" spans="1:32" ht="16.5">
      <c r="A19" s="133" t="s">
        <v>43</v>
      </c>
      <c r="B19" s="106" t="s">
        <v>42</v>
      </c>
      <c r="C19" s="86">
        <v>6</v>
      </c>
      <c r="D19" s="86">
        <v>2</v>
      </c>
      <c r="E19" s="86">
        <v>2</v>
      </c>
      <c r="F19" s="86"/>
      <c r="G19" s="87"/>
      <c r="H19" s="107" t="s">
        <v>98</v>
      </c>
      <c r="I19" s="75">
        <v>6</v>
      </c>
      <c r="J19" s="75">
        <v>1</v>
      </c>
      <c r="K19" s="75">
        <v>1</v>
      </c>
      <c r="L19" s="75">
        <v>1</v>
      </c>
      <c r="M19" s="76">
        <v>1</v>
      </c>
      <c r="N19" s="99" t="s">
        <v>37</v>
      </c>
      <c r="O19" s="72">
        <v>3</v>
      </c>
      <c r="P19" s="72">
        <v>3</v>
      </c>
      <c r="Q19" s="72">
        <v>3</v>
      </c>
      <c r="R19" s="108"/>
      <c r="S19" s="109"/>
      <c r="T19" s="48" t="s">
        <v>41</v>
      </c>
      <c r="U19" s="175">
        <v>3</v>
      </c>
      <c r="V19" s="175">
        <v>3</v>
      </c>
      <c r="W19" s="175">
        <v>3</v>
      </c>
      <c r="X19" s="175"/>
      <c r="Y19" s="176"/>
      <c r="AB19" s="46" t="s">
        <v>40</v>
      </c>
      <c r="AC19" s="45">
        <f>SUMIF($C$5:$C$17,"=1",$G$5:$G$17)</f>
        <v>7</v>
      </c>
      <c r="AD19" s="45">
        <f>SUMIF($C$5:$C$17,"=2",$G$5:$G$17)</f>
        <v>9</v>
      </c>
      <c r="AE19" s="47">
        <f>G35</f>
        <v>3</v>
      </c>
      <c r="AF19" s="39">
        <f t="shared" si="1"/>
        <v>19</v>
      </c>
    </row>
    <row r="20" spans="1:32" ht="16.5">
      <c r="A20" s="133"/>
      <c r="B20" s="90" t="s">
        <v>34</v>
      </c>
      <c r="C20" s="72">
        <v>3</v>
      </c>
      <c r="D20" s="72">
        <v>3</v>
      </c>
      <c r="E20" s="72">
        <v>3</v>
      </c>
      <c r="F20" s="72"/>
      <c r="G20" s="73"/>
      <c r="H20" s="91" t="s">
        <v>38</v>
      </c>
      <c r="I20" s="83">
        <v>3</v>
      </c>
      <c r="J20" s="83">
        <v>3</v>
      </c>
      <c r="K20" s="83">
        <v>3</v>
      </c>
      <c r="L20" s="110"/>
      <c r="M20" s="111"/>
      <c r="N20" s="96" t="s">
        <v>32</v>
      </c>
      <c r="O20" s="72">
        <v>3</v>
      </c>
      <c r="P20" s="86">
        <v>3</v>
      </c>
      <c r="Q20" s="86">
        <v>3</v>
      </c>
      <c r="R20" s="72"/>
      <c r="S20" s="73"/>
      <c r="T20" s="23" t="s">
        <v>36</v>
      </c>
      <c r="U20" s="22">
        <v>3</v>
      </c>
      <c r="V20" s="22">
        <v>3</v>
      </c>
      <c r="W20" s="22">
        <v>3</v>
      </c>
      <c r="X20" s="22"/>
      <c r="Y20" s="28"/>
      <c r="AB20" s="46" t="s">
        <v>35</v>
      </c>
      <c r="AC20" s="45">
        <f>SUMIF($I$5:$I$17,"=1",$K$5:$K$17)</f>
        <v>6</v>
      </c>
      <c r="AD20" s="45">
        <f>SUMIF($I$5:$I$17,"=2",$K$5:$K$17)</f>
        <v>9</v>
      </c>
      <c r="AE20" s="44">
        <f>J35</f>
        <v>7</v>
      </c>
      <c r="AF20" s="39">
        <f t="shared" si="1"/>
        <v>22</v>
      </c>
    </row>
    <row r="21" spans="1:32" ht="16.5">
      <c r="A21" s="133"/>
      <c r="B21" s="56" t="s">
        <v>39</v>
      </c>
      <c r="C21" s="72">
        <v>3</v>
      </c>
      <c r="D21" s="72"/>
      <c r="E21" s="72"/>
      <c r="F21" s="72">
        <v>3</v>
      </c>
      <c r="G21" s="73">
        <v>3</v>
      </c>
      <c r="H21" s="91" t="s">
        <v>110</v>
      </c>
      <c r="I21" s="83">
        <v>3</v>
      </c>
      <c r="J21" s="83">
        <v>3</v>
      </c>
      <c r="K21" s="83">
        <v>3</v>
      </c>
      <c r="L21" s="110"/>
      <c r="M21" s="111"/>
      <c r="N21" s="32" t="s">
        <v>29</v>
      </c>
      <c r="O21" s="72">
        <v>3</v>
      </c>
      <c r="P21" s="72"/>
      <c r="Q21" s="72"/>
      <c r="R21" s="72">
        <v>1</v>
      </c>
      <c r="S21" s="73">
        <v>1</v>
      </c>
      <c r="T21" s="23" t="s">
        <v>31</v>
      </c>
      <c r="U21" s="22">
        <v>3</v>
      </c>
      <c r="V21" s="22"/>
      <c r="W21" s="22"/>
      <c r="X21" s="22">
        <v>3</v>
      </c>
      <c r="Y21" s="28">
        <v>3</v>
      </c>
      <c r="AB21" s="46" t="s">
        <v>30</v>
      </c>
      <c r="AC21" s="45">
        <f>SUMIF($I$5:$I$17,"=1",$M$5:$M$17)</f>
        <v>6</v>
      </c>
      <c r="AD21" s="45">
        <f>SUMIF($I$5:$I$17,"=2",$M$5:$M$17)</f>
        <v>9</v>
      </c>
      <c r="AE21" s="44">
        <f>M35</f>
        <v>7</v>
      </c>
      <c r="AF21" s="39">
        <f t="shared" si="1"/>
        <v>22</v>
      </c>
    </row>
    <row r="22" spans="1:32" ht="16.5">
      <c r="A22" s="133"/>
      <c r="B22" s="56" t="s">
        <v>99</v>
      </c>
      <c r="C22" s="83">
        <v>3</v>
      </c>
      <c r="D22" s="110"/>
      <c r="E22" s="110"/>
      <c r="F22" s="72">
        <v>3</v>
      </c>
      <c r="G22" s="73">
        <v>3</v>
      </c>
      <c r="H22" s="56" t="s">
        <v>33</v>
      </c>
      <c r="I22" s="83">
        <v>3</v>
      </c>
      <c r="J22" s="72">
        <v>3</v>
      </c>
      <c r="K22" s="72">
        <v>3</v>
      </c>
      <c r="L22" s="112"/>
      <c r="M22" s="89"/>
      <c r="N22" s="56" t="s">
        <v>25</v>
      </c>
      <c r="O22" s="72">
        <v>3</v>
      </c>
      <c r="P22" s="72"/>
      <c r="Q22" s="72"/>
      <c r="R22" s="72">
        <v>3</v>
      </c>
      <c r="S22" s="73">
        <v>3</v>
      </c>
      <c r="T22" s="23" t="s">
        <v>28</v>
      </c>
      <c r="U22" s="22">
        <v>3</v>
      </c>
      <c r="V22" s="22"/>
      <c r="W22" s="22"/>
      <c r="X22" s="22">
        <v>3</v>
      </c>
      <c r="Y22" s="28">
        <v>3</v>
      </c>
      <c r="AB22" s="46" t="s">
        <v>27</v>
      </c>
      <c r="AC22" s="45">
        <f>SUMIF($O$5:$O$17,"=1",$Q$5:$Q$17)</f>
        <v>1</v>
      </c>
      <c r="AD22" s="45">
        <f>SUMIF($O$5:$O$17,"=2",$Q$5:$Q$17)</f>
        <v>11</v>
      </c>
      <c r="AE22" s="44">
        <f>Q35</f>
        <v>5</v>
      </c>
      <c r="AF22" s="39">
        <f t="shared" si="1"/>
        <v>17</v>
      </c>
    </row>
    <row r="23" spans="1:32" ht="16.5">
      <c r="A23" s="133"/>
      <c r="B23" s="113"/>
      <c r="C23" s="72"/>
      <c r="D23" s="72"/>
      <c r="E23" s="72"/>
      <c r="F23" s="72"/>
      <c r="G23" s="73"/>
      <c r="H23" s="98" t="s">
        <v>96</v>
      </c>
      <c r="I23" s="72">
        <v>3</v>
      </c>
      <c r="J23" s="72"/>
      <c r="K23" s="72"/>
      <c r="L23" s="72">
        <v>3</v>
      </c>
      <c r="M23" s="89">
        <v>3</v>
      </c>
      <c r="N23" s="32" t="s">
        <v>100</v>
      </c>
      <c r="O23" s="72">
        <v>3</v>
      </c>
      <c r="P23" s="86">
        <v>3</v>
      </c>
      <c r="Q23" s="86">
        <v>3</v>
      </c>
      <c r="R23" s="72"/>
      <c r="S23" s="73"/>
      <c r="T23" s="23" t="s">
        <v>111</v>
      </c>
      <c r="U23" s="22">
        <v>3</v>
      </c>
      <c r="V23" s="22">
        <v>2</v>
      </c>
      <c r="W23" s="22">
        <v>2</v>
      </c>
      <c r="X23" s="22"/>
      <c r="Y23" s="28"/>
      <c r="AB23" s="46" t="s">
        <v>24</v>
      </c>
      <c r="AC23" s="45">
        <f>SUMIF($O$5:$O$17,"=1",$S$5:$S$17)</f>
        <v>2</v>
      </c>
      <c r="AD23" s="45">
        <f>SUMIF($O$5:$O$17,"=2",$S$5:$S$17)</f>
        <v>11</v>
      </c>
      <c r="AE23" s="44">
        <f>S35</f>
        <v>1</v>
      </c>
      <c r="AF23" s="39">
        <f t="shared" si="1"/>
        <v>14</v>
      </c>
    </row>
    <row r="24" spans="1:32" ht="16.5" customHeight="1">
      <c r="A24" s="133"/>
      <c r="B24" s="56"/>
      <c r="C24" s="83"/>
      <c r="D24" s="110"/>
      <c r="E24" s="110"/>
      <c r="F24" s="72"/>
      <c r="G24" s="73"/>
      <c r="H24" s="32" t="s">
        <v>26</v>
      </c>
      <c r="I24" s="72">
        <v>3</v>
      </c>
      <c r="J24" s="72"/>
      <c r="K24" s="72"/>
      <c r="L24" s="73">
        <v>3</v>
      </c>
      <c r="M24" s="89">
        <v>3</v>
      </c>
      <c r="N24" s="56" t="s">
        <v>103</v>
      </c>
      <c r="O24" s="72">
        <v>3</v>
      </c>
      <c r="P24" s="86">
        <v>3</v>
      </c>
      <c r="Q24" s="86">
        <v>3</v>
      </c>
      <c r="R24" s="72"/>
      <c r="S24" s="73"/>
      <c r="T24" s="23" t="s">
        <v>107</v>
      </c>
      <c r="U24" s="22">
        <v>3</v>
      </c>
      <c r="V24" s="22">
        <v>10</v>
      </c>
      <c r="W24" s="22">
        <v>40</v>
      </c>
      <c r="X24" s="22">
        <v>10</v>
      </c>
      <c r="Y24" s="28">
        <v>40</v>
      </c>
      <c r="AB24" s="46" t="s">
        <v>23</v>
      </c>
      <c r="AC24" s="45">
        <f>SUMIF($U$5:$U$17,"=1",$W$5:$W$17)</f>
        <v>0</v>
      </c>
      <c r="AD24" s="45">
        <f>SUMIF($U$5:$U$17,"=2",$W$5:$W$17)</f>
        <v>0</v>
      </c>
      <c r="AE24" s="44">
        <f>W35</f>
        <v>9</v>
      </c>
      <c r="AF24" s="39">
        <f t="shared" si="1"/>
        <v>9</v>
      </c>
    </row>
    <row r="25" spans="1:32" ht="17.25" thickBot="1">
      <c r="A25" s="133"/>
      <c r="B25" s="32"/>
      <c r="C25" s="79"/>
      <c r="D25" s="79"/>
      <c r="E25" s="79"/>
      <c r="F25" s="92"/>
      <c r="G25" s="114"/>
      <c r="H25" s="56" t="s">
        <v>101</v>
      </c>
      <c r="I25" s="72">
        <v>3</v>
      </c>
      <c r="J25" s="72"/>
      <c r="K25" s="72"/>
      <c r="L25" s="72">
        <v>3</v>
      </c>
      <c r="M25" s="73">
        <v>3</v>
      </c>
      <c r="N25" s="32" t="s">
        <v>104</v>
      </c>
      <c r="O25" s="72">
        <v>3</v>
      </c>
      <c r="P25" s="72">
        <v>2</v>
      </c>
      <c r="Q25" s="73">
        <v>2</v>
      </c>
      <c r="R25" s="72"/>
      <c r="S25" s="73"/>
      <c r="T25" s="27" t="s">
        <v>112</v>
      </c>
      <c r="U25" s="22">
        <v>3</v>
      </c>
      <c r="V25" s="22">
        <v>3</v>
      </c>
      <c r="W25" s="22">
        <v>3</v>
      </c>
      <c r="X25" s="22"/>
      <c r="Y25" s="28"/>
      <c r="AB25" s="42" t="s">
        <v>22</v>
      </c>
      <c r="AC25" s="41">
        <f>SUMIF($U$5:$U$17,"=1",$Y$5:$Y$17)</f>
        <v>0</v>
      </c>
      <c r="AD25" s="41">
        <f>SUMIF($U$5:$U$17,"=2",$Y$5:$Y$17)</f>
        <v>0</v>
      </c>
      <c r="AE25" s="40">
        <f>Y35</f>
        <v>9</v>
      </c>
      <c r="AF25" s="39">
        <f t="shared" si="1"/>
        <v>9</v>
      </c>
    </row>
    <row r="26" spans="1:32" ht="17.25" thickTop="1">
      <c r="A26" s="133"/>
      <c r="B26" s="32"/>
      <c r="C26" s="79"/>
      <c r="D26" s="79"/>
      <c r="E26" s="79"/>
      <c r="F26" s="79"/>
      <c r="G26" s="114"/>
      <c r="H26" s="56" t="s">
        <v>102</v>
      </c>
      <c r="I26" s="72">
        <v>3</v>
      </c>
      <c r="J26" s="72"/>
      <c r="K26" s="72"/>
      <c r="L26" s="72">
        <v>3</v>
      </c>
      <c r="M26" s="73">
        <v>3</v>
      </c>
      <c r="N26" s="32"/>
      <c r="O26" s="72"/>
      <c r="P26" s="72"/>
      <c r="Q26" s="73"/>
      <c r="R26" s="72"/>
      <c r="S26" s="73"/>
      <c r="T26" s="27" t="s">
        <v>113</v>
      </c>
      <c r="U26" s="22">
        <v>3</v>
      </c>
      <c r="V26" s="22">
        <v>3</v>
      </c>
      <c r="W26" s="22">
        <v>3</v>
      </c>
      <c r="X26" s="22"/>
      <c r="Y26" s="28"/>
      <c r="AB26" s="37" t="s">
        <v>21</v>
      </c>
      <c r="AC26" s="38">
        <f>SUM(AC18:AC25)</f>
        <v>29</v>
      </c>
      <c r="AD26" s="38">
        <f>SUM(AD18:AD25)</f>
        <v>55</v>
      </c>
      <c r="AE26" s="38">
        <f>SUM(AE18:AE25)</f>
        <v>44</v>
      </c>
      <c r="AF26" s="38">
        <f>SUM(AF18:AF25)</f>
        <v>128</v>
      </c>
    </row>
    <row r="27" spans="1:25" ht="16.5">
      <c r="A27" s="133"/>
      <c r="B27" s="32"/>
      <c r="C27" s="79"/>
      <c r="D27" s="79"/>
      <c r="E27" s="79"/>
      <c r="F27" s="79"/>
      <c r="G27" s="114"/>
      <c r="H27" s="91"/>
      <c r="I27" s="72"/>
      <c r="J27" s="72"/>
      <c r="K27" s="72"/>
      <c r="L27" s="73"/>
      <c r="M27" s="89"/>
      <c r="N27" s="32"/>
      <c r="O27" s="72"/>
      <c r="P27" s="72"/>
      <c r="Q27" s="73"/>
      <c r="R27" s="72"/>
      <c r="S27" s="73"/>
      <c r="T27" s="27" t="s">
        <v>114</v>
      </c>
      <c r="U27" s="22">
        <v>3</v>
      </c>
      <c r="V27" s="22">
        <v>3</v>
      </c>
      <c r="W27" s="22">
        <v>3</v>
      </c>
      <c r="X27" s="22"/>
      <c r="Y27" s="28"/>
    </row>
    <row r="28" spans="1:28" ht="16.5">
      <c r="A28" s="133"/>
      <c r="B28" s="32"/>
      <c r="C28" s="31"/>
      <c r="D28" s="31"/>
      <c r="E28" s="31"/>
      <c r="F28" s="31"/>
      <c r="G28" s="30"/>
      <c r="H28" s="91"/>
      <c r="I28" s="72"/>
      <c r="J28" s="72"/>
      <c r="K28" s="72"/>
      <c r="L28" s="73"/>
      <c r="M28" s="89"/>
      <c r="N28" s="115"/>
      <c r="O28" s="72"/>
      <c r="P28" s="72"/>
      <c r="Q28" s="72"/>
      <c r="R28" s="72"/>
      <c r="S28" s="73"/>
      <c r="T28" s="27" t="s">
        <v>112</v>
      </c>
      <c r="U28" s="22">
        <v>3</v>
      </c>
      <c r="V28" s="22"/>
      <c r="W28" s="22"/>
      <c r="X28" s="22">
        <v>3</v>
      </c>
      <c r="Y28" s="28">
        <v>3</v>
      </c>
      <c r="AB28" s="37" t="s">
        <v>20</v>
      </c>
    </row>
    <row r="29" spans="1:25" ht="16.5">
      <c r="A29" s="133"/>
      <c r="B29" s="32"/>
      <c r="C29" s="31"/>
      <c r="D29" s="31"/>
      <c r="E29" s="31"/>
      <c r="F29" s="31"/>
      <c r="G29" s="30"/>
      <c r="H29" s="91"/>
      <c r="I29" s="72"/>
      <c r="J29" s="72"/>
      <c r="K29" s="72"/>
      <c r="L29" s="73"/>
      <c r="M29" s="89"/>
      <c r="N29" s="90"/>
      <c r="O29" s="72"/>
      <c r="P29" s="72"/>
      <c r="Q29" s="72"/>
      <c r="R29" s="72"/>
      <c r="S29" s="73"/>
      <c r="T29" s="27" t="s">
        <v>115</v>
      </c>
      <c r="U29" s="22">
        <v>3</v>
      </c>
      <c r="V29" s="22"/>
      <c r="W29" s="22"/>
      <c r="X29" s="22">
        <v>3</v>
      </c>
      <c r="Y29" s="28">
        <v>3</v>
      </c>
    </row>
    <row r="30" spans="1:25" ht="16.5">
      <c r="A30" s="133"/>
      <c r="B30" s="32"/>
      <c r="C30" s="31"/>
      <c r="D30" s="31"/>
      <c r="E30" s="31"/>
      <c r="F30" s="31"/>
      <c r="G30" s="30"/>
      <c r="H30" s="116"/>
      <c r="I30" s="79"/>
      <c r="J30" s="79"/>
      <c r="K30" s="79"/>
      <c r="L30" s="79"/>
      <c r="M30" s="80"/>
      <c r="N30" s="56"/>
      <c r="O30" s="72"/>
      <c r="P30" s="72"/>
      <c r="Q30" s="72"/>
      <c r="R30" s="72"/>
      <c r="S30" s="72"/>
      <c r="T30" s="27" t="s">
        <v>114</v>
      </c>
      <c r="U30" s="22">
        <v>3</v>
      </c>
      <c r="V30" s="22"/>
      <c r="W30" s="22"/>
      <c r="X30" s="22">
        <v>3</v>
      </c>
      <c r="Y30" s="28">
        <v>3</v>
      </c>
    </row>
    <row r="31" spans="1:25" ht="16.5">
      <c r="A31" s="133"/>
      <c r="B31" s="32"/>
      <c r="C31" s="31"/>
      <c r="D31" s="31"/>
      <c r="E31" s="31"/>
      <c r="F31" s="31"/>
      <c r="G31" s="30"/>
      <c r="H31" s="117"/>
      <c r="I31" s="118"/>
      <c r="J31" s="118"/>
      <c r="K31" s="118"/>
      <c r="L31" s="118"/>
      <c r="M31" s="119"/>
      <c r="N31" s="90"/>
      <c r="O31" s="72"/>
      <c r="P31" s="72"/>
      <c r="Q31" s="72"/>
      <c r="R31" s="72"/>
      <c r="S31" s="73"/>
      <c r="T31" s="23"/>
      <c r="U31" s="22"/>
      <c r="V31" s="22"/>
      <c r="W31" s="22"/>
      <c r="X31" s="22"/>
      <c r="Y31" s="28"/>
    </row>
    <row r="32" spans="1:25" ht="16.5">
      <c r="A32" s="133"/>
      <c r="B32" s="32"/>
      <c r="C32" s="100"/>
      <c r="D32" s="100"/>
      <c r="E32" s="100"/>
      <c r="F32" s="100"/>
      <c r="G32" s="120"/>
      <c r="H32" s="99"/>
      <c r="I32" s="100"/>
      <c r="J32" s="100"/>
      <c r="K32" s="100"/>
      <c r="L32" s="31"/>
      <c r="M32" s="55"/>
      <c r="N32" s="90"/>
      <c r="O32" s="72"/>
      <c r="P32" s="72"/>
      <c r="Q32" s="72"/>
      <c r="R32" s="72"/>
      <c r="S32" s="73"/>
      <c r="T32" s="27"/>
      <c r="U32" s="26"/>
      <c r="V32" s="25"/>
      <c r="W32" s="25"/>
      <c r="X32" s="19"/>
      <c r="Y32" s="18"/>
    </row>
    <row r="33" spans="1:25" ht="16.5">
      <c r="A33" s="133"/>
      <c r="B33" s="99"/>
      <c r="C33" s="100"/>
      <c r="D33" s="100"/>
      <c r="E33" s="100"/>
      <c r="F33" s="100"/>
      <c r="G33" s="120"/>
      <c r="H33" s="99"/>
      <c r="I33" s="100"/>
      <c r="J33" s="100"/>
      <c r="K33" s="100"/>
      <c r="L33" s="100"/>
      <c r="M33" s="101"/>
      <c r="N33" s="121"/>
      <c r="O33" s="72"/>
      <c r="P33" s="72"/>
      <c r="Q33" s="72"/>
      <c r="R33" s="72"/>
      <c r="S33" s="89"/>
      <c r="T33" s="27"/>
      <c r="U33" s="26"/>
      <c r="V33" s="25"/>
      <c r="W33" s="25"/>
      <c r="X33" s="25"/>
      <c r="Y33" s="24"/>
    </row>
    <row r="34" spans="1:25" ht="16.5">
      <c r="A34" s="133"/>
      <c r="B34" s="56"/>
      <c r="C34" s="31"/>
      <c r="D34" s="31"/>
      <c r="E34" s="31"/>
      <c r="F34" s="31"/>
      <c r="G34" s="30"/>
      <c r="H34" s="122"/>
      <c r="I34" s="31"/>
      <c r="J34" s="31"/>
      <c r="K34" s="31"/>
      <c r="L34" s="31"/>
      <c r="M34" s="55"/>
      <c r="N34" s="90"/>
      <c r="O34" s="72"/>
      <c r="P34" s="72"/>
      <c r="Q34" s="72"/>
      <c r="R34" s="73"/>
      <c r="S34" s="72"/>
      <c r="T34" s="21"/>
      <c r="U34" s="20"/>
      <c r="V34" s="19"/>
      <c r="W34" s="19"/>
      <c r="X34" s="19"/>
      <c r="Y34" s="18"/>
    </row>
    <row r="35" spans="1:25" ht="16.5">
      <c r="A35" s="133"/>
      <c r="B35" s="147" t="s">
        <v>19</v>
      </c>
      <c r="C35" s="148"/>
      <c r="D35" s="123">
        <v>3</v>
      </c>
      <c r="E35" s="123">
        <v>3</v>
      </c>
      <c r="F35" s="123">
        <v>3</v>
      </c>
      <c r="G35" s="124">
        <v>3</v>
      </c>
      <c r="H35" s="149" t="s">
        <v>19</v>
      </c>
      <c r="I35" s="150"/>
      <c r="J35" s="123">
        <v>7</v>
      </c>
      <c r="K35" s="123">
        <v>7</v>
      </c>
      <c r="L35" s="123">
        <v>7</v>
      </c>
      <c r="M35" s="125">
        <v>7</v>
      </c>
      <c r="N35" s="149" t="s">
        <v>19</v>
      </c>
      <c r="O35" s="150"/>
      <c r="P35" s="123">
        <v>5</v>
      </c>
      <c r="Q35" s="123">
        <v>5</v>
      </c>
      <c r="R35" s="123">
        <v>1</v>
      </c>
      <c r="S35" s="125">
        <v>1</v>
      </c>
      <c r="T35" s="144" t="s">
        <v>19</v>
      </c>
      <c r="U35" s="145"/>
      <c r="V35" s="17">
        <v>9</v>
      </c>
      <c r="W35" s="17">
        <v>9</v>
      </c>
      <c r="X35" s="17">
        <v>9</v>
      </c>
      <c r="Y35" s="16">
        <v>9</v>
      </c>
    </row>
    <row r="36" spans="1:35" ht="17.25" thickBot="1">
      <c r="A36" s="133"/>
      <c r="B36" s="139" t="s">
        <v>18</v>
      </c>
      <c r="C36" s="140"/>
      <c r="D36" s="127">
        <f>D18+D35</f>
        <v>16</v>
      </c>
      <c r="E36" s="127">
        <f>E18+E35</f>
        <v>17</v>
      </c>
      <c r="F36" s="127">
        <f>F18+F35</f>
        <v>19</v>
      </c>
      <c r="G36" s="128">
        <f>G18+G35</f>
        <v>20</v>
      </c>
      <c r="H36" s="151" t="s">
        <v>18</v>
      </c>
      <c r="I36" s="152"/>
      <c r="J36" s="126">
        <f>SUM(J18+J35)</f>
        <v>22</v>
      </c>
      <c r="K36" s="126">
        <f>SUM(K18+K35)</f>
        <v>23</v>
      </c>
      <c r="L36" s="126">
        <f>SUM(L18+L35)</f>
        <v>22</v>
      </c>
      <c r="M36" s="129">
        <f>SUM(M18+M35)</f>
        <v>23</v>
      </c>
      <c r="N36" s="151" t="s">
        <v>18</v>
      </c>
      <c r="O36" s="152"/>
      <c r="P36" s="126">
        <f>SUM(P18+P35)</f>
        <v>17</v>
      </c>
      <c r="Q36" s="126">
        <f>SUM(Q18+Q35)</f>
        <v>17</v>
      </c>
      <c r="R36" s="126">
        <f>SUM(R18+R35)</f>
        <v>14</v>
      </c>
      <c r="S36" s="129">
        <f>SUM(S18+S35)</f>
        <v>14</v>
      </c>
      <c r="T36" s="153" t="s">
        <v>18</v>
      </c>
      <c r="U36" s="154"/>
      <c r="V36" s="15">
        <f>SUM(V18+V35)</f>
        <v>9</v>
      </c>
      <c r="W36" s="15">
        <f>SUM(W18+W35)</f>
        <v>9</v>
      </c>
      <c r="X36" s="15">
        <f>SUM(X18+X35)</f>
        <v>9</v>
      </c>
      <c r="Y36" s="14">
        <f>SUM(Y18+Y35)</f>
        <v>9</v>
      </c>
      <c r="AH36" s="2"/>
      <c r="AI36" s="2"/>
    </row>
    <row r="37" spans="1:29" ht="16.5">
      <c r="A37" s="130"/>
      <c r="B37" s="131" t="s">
        <v>17</v>
      </c>
      <c r="C37" s="146" t="s">
        <v>16</v>
      </c>
      <c r="D37" s="146"/>
      <c r="E37" s="146"/>
      <c r="F37" s="146"/>
      <c r="G37" s="146"/>
      <c r="H37" s="132" t="s">
        <v>15</v>
      </c>
      <c r="I37" s="156" t="s">
        <v>14</v>
      </c>
      <c r="J37" s="156"/>
      <c r="K37" s="156"/>
      <c r="L37" s="156"/>
      <c r="M37" s="156"/>
      <c r="N37" s="132" t="s">
        <v>13</v>
      </c>
      <c r="O37" s="146" t="s">
        <v>12</v>
      </c>
      <c r="P37" s="146"/>
      <c r="Q37" s="146"/>
      <c r="R37" s="146"/>
      <c r="S37" s="146"/>
      <c r="T37" s="13" t="s">
        <v>11</v>
      </c>
      <c r="U37" s="157" t="s">
        <v>10</v>
      </c>
      <c r="V37" s="157"/>
      <c r="W37" s="157"/>
      <c r="X37" s="157"/>
      <c r="Y37" s="158"/>
      <c r="AA37" s="12"/>
      <c r="AB37" s="12">
        <f>D36+F36+J36+L36+P36+R36+V36+X36</f>
        <v>128</v>
      </c>
      <c r="AC37" s="12">
        <f>E36+G36+K36+M36+Q36+S36+W36+Y36</f>
        <v>132</v>
      </c>
    </row>
    <row r="38" spans="1:33" s="7" customFormat="1" ht="17.25" thickBot="1">
      <c r="A38" s="11"/>
      <c r="B38" s="10" t="s">
        <v>9</v>
      </c>
      <c r="C38" s="141" t="s">
        <v>8</v>
      </c>
      <c r="D38" s="142"/>
      <c r="E38" s="142"/>
      <c r="F38" s="142"/>
      <c r="G38" s="143"/>
      <c r="H38" s="8" t="s">
        <v>7</v>
      </c>
      <c r="I38" s="141" t="s">
        <v>108</v>
      </c>
      <c r="J38" s="142"/>
      <c r="K38" s="142"/>
      <c r="L38" s="142"/>
      <c r="M38" s="143"/>
      <c r="N38" s="9">
        <v>39480</v>
      </c>
      <c r="O38" s="141" t="s">
        <v>6</v>
      </c>
      <c r="P38" s="142"/>
      <c r="Q38" s="142"/>
      <c r="R38" s="142"/>
      <c r="S38" s="143"/>
      <c r="T38" s="8" t="s">
        <v>109</v>
      </c>
      <c r="U38" s="141" t="s">
        <v>5</v>
      </c>
      <c r="V38" s="160"/>
      <c r="W38" s="160"/>
      <c r="X38" s="160"/>
      <c r="Y38" s="161"/>
      <c r="Z38" s="2"/>
      <c r="AA38" s="2"/>
      <c r="AB38" s="2"/>
      <c r="AC38" s="2"/>
      <c r="AD38" s="2"/>
      <c r="AE38" s="2"/>
      <c r="AF38" s="2"/>
      <c r="AG38" s="2"/>
    </row>
    <row r="39" spans="1:25" s="4" customFormat="1" ht="16.5" customHeight="1">
      <c r="A39" s="6" t="s">
        <v>0</v>
      </c>
      <c r="B39" s="159" t="s">
        <v>4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</row>
    <row r="40" spans="1:25" s="4" customFormat="1" ht="13.5">
      <c r="A40" s="5"/>
      <c r="B40" s="155" t="s">
        <v>3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</row>
    <row r="41" spans="2:25" s="4" customFormat="1" ht="13.5">
      <c r="B41" s="155" t="s">
        <v>2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</row>
    <row r="42" spans="2:25" s="2" customFormat="1" ht="16.5">
      <c r="B42" s="155" t="s">
        <v>1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</row>
    <row r="43" s="2" customFormat="1" ht="16.5"/>
    <row r="44" s="2" customFormat="1" ht="16.5"/>
    <row r="45" s="2" customFormat="1" ht="16.5"/>
    <row r="46" ht="16.5">
      <c r="H46" s="1" t="s">
        <v>0</v>
      </c>
    </row>
  </sheetData>
  <sheetProtection/>
  <mergeCells count="43">
    <mergeCell ref="H3:I3"/>
    <mergeCell ref="V3:W3"/>
    <mergeCell ref="X3:Y3"/>
    <mergeCell ref="L3:M3"/>
    <mergeCell ref="J3:K3"/>
    <mergeCell ref="R3:S3"/>
    <mergeCell ref="T3:U3"/>
    <mergeCell ref="A1:Y1"/>
    <mergeCell ref="A2:G2"/>
    <mergeCell ref="H2:M2"/>
    <mergeCell ref="N2:Y2"/>
    <mergeCell ref="A3:A4"/>
    <mergeCell ref="P3:Q3"/>
    <mergeCell ref="N3:O3"/>
    <mergeCell ref="B3:C3"/>
    <mergeCell ref="D3:E3"/>
    <mergeCell ref="F3:G3"/>
    <mergeCell ref="B42:Y42"/>
    <mergeCell ref="I37:M37"/>
    <mergeCell ref="O37:S37"/>
    <mergeCell ref="U37:Y37"/>
    <mergeCell ref="B39:Y39"/>
    <mergeCell ref="B41:Y41"/>
    <mergeCell ref="U38:Y38"/>
    <mergeCell ref="B40:Y40"/>
    <mergeCell ref="C38:G38"/>
    <mergeCell ref="I38:M38"/>
    <mergeCell ref="O38:S38"/>
    <mergeCell ref="T35:U35"/>
    <mergeCell ref="C37:G37"/>
    <mergeCell ref="B35:C35"/>
    <mergeCell ref="H35:I35"/>
    <mergeCell ref="N35:O35"/>
    <mergeCell ref="H36:I36"/>
    <mergeCell ref="N36:O36"/>
    <mergeCell ref="T36:U36"/>
    <mergeCell ref="A5:A18"/>
    <mergeCell ref="B18:C18"/>
    <mergeCell ref="H18:I18"/>
    <mergeCell ref="N18:O18"/>
    <mergeCell ref="A19:A36"/>
    <mergeCell ref="T18:U18"/>
    <mergeCell ref="B36:C36"/>
  </mergeCells>
  <printOptions horizontalCentered="1" verticalCentered="1"/>
  <pageMargins left="0" right="0.16" top="0" bottom="0" header="0.11811023622047245" footer="0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 Lin</dc:creator>
  <cp:keywords/>
  <dc:description/>
  <cp:lastModifiedBy>user</cp:lastModifiedBy>
  <cp:lastPrinted>2017-09-21T03:21:24Z</cp:lastPrinted>
  <dcterms:created xsi:type="dcterms:W3CDTF">2014-08-15T08:13:08Z</dcterms:created>
  <dcterms:modified xsi:type="dcterms:W3CDTF">2018-04-19T10:10:39Z</dcterms:modified>
  <cp:category/>
  <cp:version/>
  <cp:contentType/>
  <cp:contentStatus/>
</cp:coreProperties>
</file>